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9001"/>
  <workbookPr/>
  <mc:AlternateContent xmlns:mc="http://schemas.openxmlformats.org/markup-compatibility/2006">
    <mc:Choice Requires="x15">
      <x15ac:absPath xmlns:x15ac="http://schemas.microsoft.com/office/spreadsheetml/2010/11/ac" url="C:\Users\Viki\Documents\"/>
    </mc:Choice>
  </mc:AlternateContent>
  <bookViews>
    <workbookView xWindow="0" yWindow="0" windowWidth="21570" windowHeight="7965" tabRatio="500"/>
  </bookViews>
  <sheets>
    <sheet name="Maintenance Log" sheetId="1" r:id="rId1"/>
    <sheet name="Boat Details" sheetId="3" r:id="rId2"/>
    <sheet name="Spare Parts" sheetId="7" r:id="rId3"/>
    <sheet name="Personal Inventory" sheetId="4" r:id="rId4"/>
    <sheet name="Passage Plan" sheetId="6" r:id="rId5"/>
    <sheet name="Passage Log" sheetId="17" r:id="rId6"/>
    <sheet name="Sight Log" sheetId="18" r:id="rId7"/>
    <sheet name="Deviation Table" sheetId="20" r:id="rId8"/>
    <sheet name="Personal Details" sheetId="5" r:id="rId9"/>
    <sheet name="Annual Spend" sheetId="9" r:id="rId10"/>
    <sheet name="Income" sheetId="10" r:id="rId11"/>
    <sheet name="Budget" sheetId="2" r:id="rId12"/>
    <sheet name="Power Budget" sheetId="8" r:id="rId13"/>
    <sheet name="Contact Details" sheetId="11" r:id="rId14"/>
    <sheet name="Planning Calendar" sheetId="16" r:id="rId15"/>
    <sheet name="Provisioning" sheetId="12" r:id="rId16"/>
    <sheet name="Meal Plan" sheetId="21" r:id="rId17"/>
    <sheet name="First Aid List" sheetId="19" r:id="rId18"/>
    <sheet name="SOP's" sheetId="13" r:id="rId19"/>
    <sheet name="Rescue Me!" sheetId="23" r:id="rId20"/>
    <sheet name="Safety Plan" sheetId="22" r:id="rId21"/>
    <sheet name="Boat Safety Diagram" sheetId="14" r:id="rId22"/>
  </sheets>
  <definedNames>
    <definedName name="_xlnm.Print_Area" localSheetId="4">'Passage Plan'!$A$1:$K$221</definedName>
    <definedName name="_xlnm.Print_Area" localSheetId="20">'Safety Plan'!$A$6:$I$58</definedName>
  </definedNames>
  <calcPr calcId="162913" concurrentCalc="0"/>
  <fileRecoveryPr autoRecover="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calcChain.xml><?xml version="1.0" encoding="utf-8"?>
<calcChain xmlns="http://schemas.openxmlformats.org/spreadsheetml/2006/main">
  <c r="G17" i="12" l="1"/>
  <c r="G18" i="12"/>
  <c r="G19" i="12"/>
  <c r="G20" i="12"/>
  <c r="G21" i="12"/>
  <c r="G22" i="12"/>
  <c r="G23" i="12"/>
  <c r="G24" i="12"/>
  <c r="G25" i="12"/>
  <c r="G26" i="12"/>
  <c r="G27" i="12"/>
  <c r="G28" i="12"/>
  <c r="G29" i="12"/>
  <c r="G30" i="12"/>
  <c r="G31" i="12"/>
  <c r="G32" i="12"/>
  <c r="G33" i="12"/>
  <c r="G34" i="12"/>
  <c r="G35" i="12"/>
  <c r="G36" i="12"/>
  <c r="G37" i="12"/>
  <c r="G38" i="12"/>
  <c r="G39" i="12"/>
  <c r="G40" i="12"/>
  <c r="G41" i="12"/>
  <c r="G42" i="12"/>
  <c r="G43" i="12"/>
  <c r="G44" i="12"/>
  <c r="G45" i="12"/>
  <c r="G46" i="12"/>
  <c r="G47" i="12"/>
  <c r="G48" i="12"/>
  <c r="G49" i="12"/>
  <c r="G50" i="12"/>
  <c r="G51" i="12"/>
  <c r="G52" i="12"/>
  <c r="G53" i="12"/>
  <c r="G54" i="12"/>
  <c r="G55" i="12"/>
  <c r="G56" i="12"/>
  <c r="G57" i="12"/>
  <c r="G58" i="12"/>
  <c r="G59" i="12"/>
  <c r="G60" i="12"/>
  <c r="G61" i="12"/>
  <c r="G62" i="12"/>
  <c r="G63" i="12"/>
  <c r="G64" i="12"/>
  <c r="G65" i="12"/>
  <c r="G66" i="12"/>
  <c r="G67" i="12"/>
  <c r="G68" i="12"/>
  <c r="G69" i="12"/>
  <c r="G70" i="12"/>
  <c r="G71" i="12"/>
  <c r="G72" i="12"/>
  <c r="G73" i="12"/>
  <c r="G74" i="12"/>
  <c r="G75" i="12"/>
  <c r="G76" i="12"/>
  <c r="G77" i="12"/>
  <c r="G78" i="12"/>
  <c r="G79" i="12"/>
  <c r="G80" i="12"/>
  <c r="G81" i="12"/>
  <c r="G82" i="12"/>
  <c r="G83" i="12"/>
  <c r="G84" i="12"/>
  <c r="G85" i="12"/>
  <c r="G86" i="12"/>
  <c r="G87" i="12"/>
  <c r="G88" i="12"/>
  <c r="G89" i="12"/>
  <c r="G90" i="12"/>
  <c r="G91" i="12"/>
  <c r="G92" i="12"/>
  <c r="G93" i="12"/>
  <c r="G94" i="12"/>
  <c r="G95" i="12"/>
  <c r="G96" i="12"/>
  <c r="G97" i="12"/>
  <c r="G98" i="12"/>
  <c r="G99" i="12"/>
  <c r="G100" i="12"/>
  <c r="G101" i="12"/>
  <c r="G102" i="12"/>
  <c r="G103" i="12"/>
  <c r="G104" i="12"/>
  <c r="G105" i="12"/>
  <c r="G106" i="12"/>
  <c r="G107" i="12"/>
  <c r="G108" i="12"/>
  <c r="G109" i="12"/>
  <c r="G110" i="12"/>
  <c r="G111" i="12"/>
  <c r="G112" i="12"/>
  <c r="G113" i="12"/>
  <c r="G114" i="12"/>
  <c r="G115" i="12"/>
  <c r="G116" i="12"/>
  <c r="G117" i="12"/>
  <c r="G118" i="12"/>
  <c r="G119" i="12"/>
  <c r="G120" i="12"/>
  <c r="G121" i="12"/>
  <c r="G122" i="12"/>
  <c r="G123" i="12"/>
  <c r="G124" i="12"/>
  <c r="G125" i="12"/>
  <c r="G126" i="12"/>
  <c r="G127" i="12"/>
  <c r="G128" i="12"/>
  <c r="G129" i="12"/>
  <c r="G130" i="12"/>
  <c r="G131" i="12"/>
  <c r="G132" i="12"/>
  <c r="G133" i="12"/>
  <c r="G134" i="12"/>
  <c r="G135" i="12"/>
  <c r="G136" i="12"/>
  <c r="G137" i="12"/>
  <c r="G138" i="12"/>
  <c r="G139" i="12"/>
  <c r="G140" i="12"/>
  <c r="G141" i="12"/>
  <c r="G142" i="12"/>
  <c r="G143" i="12"/>
  <c r="G144" i="12"/>
  <c r="G145" i="12"/>
  <c r="G146" i="12"/>
  <c r="G147" i="12"/>
  <c r="G148" i="12"/>
  <c r="G149" i="12"/>
  <c r="G150" i="12"/>
  <c r="G151" i="12"/>
  <c r="G152" i="12"/>
  <c r="G153" i="12"/>
  <c r="G154" i="12"/>
  <c r="G155" i="12"/>
  <c r="G156" i="12"/>
  <c r="G157" i="12"/>
  <c r="G158" i="12"/>
  <c r="G159" i="12"/>
  <c r="G160" i="12"/>
  <c r="G161" i="12"/>
  <c r="G162" i="12"/>
  <c r="G163" i="12"/>
  <c r="G164" i="12"/>
  <c r="G165" i="12"/>
  <c r="G166" i="12"/>
  <c r="G167" i="12"/>
  <c r="G168" i="12"/>
  <c r="G169" i="12"/>
  <c r="G170" i="12"/>
  <c r="G171" i="12"/>
  <c r="G172" i="12"/>
  <c r="G173" i="12"/>
  <c r="G174" i="12"/>
  <c r="G175" i="12"/>
  <c r="G176" i="12"/>
  <c r="G177" i="12"/>
  <c r="G178" i="12"/>
  <c r="G179" i="12"/>
  <c r="G180" i="12"/>
  <c r="G181" i="12"/>
  <c r="G182" i="12"/>
  <c r="G183" i="12"/>
  <c r="G184" i="12"/>
  <c r="G185" i="12"/>
  <c r="G186" i="12"/>
  <c r="G187" i="12"/>
  <c r="G188" i="12"/>
  <c r="G189" i="12"/>
  <c r="G190" i="12"/>
  <c r="G191" i="12"/>
  <c r="G192" i="12"/>
  <c r="G193" i="12"/>
  <c r="G194" i="12"/>
  <c r="G195" i="12"/>
  <c r="G196" i="12"/>
  <c r="G197" i="12"/>
  <c r="G198" i="12"/>
  <c r="G199" i="12"/>
  <c r="G200" i="12"/>
  <c r="G201" i="12"/>
  <c r="G202" i="12"/>
  <c r="G203" i="12"/>
  <c r="G204" i="12"/>
  <c r="G205" i="12"/>
  <c r="G206" i="12"/>
  <c r="G207" i="12"/>
  <c r="G208" i="12"/>
  <c r="G209" i="12"/>
  <c r="G210" i="12"/>
  <c r="G211" i="12"/>
  <c r="G212" i="12"/>
  <c r="G213" i="12"/>
  <c r="G214" i="12"/>
  <c r="G215" i="12"/>
  <c r="G216" i="12"/>
  <c r="G217" i="12"/>
  <c r="G218" i="12"/>
  <c r="G219" i="12"/>
  <c r="G220" i="12"/>
  <c r="G221" i="12"/>
  <c r="G222" i="12"/>
  <c r="G223" i="12"/>
  <c r="G224" i="12"/>
  <c r="G225" i="12"/>
  <c r="G226" i="12"/>
  <c r="G227" i="12"/>
  <c r="G228" i="12"/>
  <c r="G229" i="12"/>
  <c r="G230" i="12"/>
  <c r="G231" i="12"/>
  <c r="G232" i="12"/>
  <c r="G233" i="12"/>
  <c r="G234" i="12"/>
  <c r="G235" i="12"/>
  <c r="G236" i="12"/>
  <c r="G237" i="12"/>
  <c r="G238" i="12"/>
  <c r="G239" i="12"/>
  <c r="G240" i="12"/>
  <c r="G241" i="12"/>
  <c r="G242" i="12"/>
  <c r="G243" i="12"/>
  <c r="G244" i="12"/>
  <c r="G245" i="12"/>
  <c r="G246" i="12"/>
  <c r="G247" i="12"/>
  <c r="G248" i="12"/>
  <c r="G249" i="12"/>
  <c r="G250" i="12"/>
  <c r="G251" i="12"/>
  <c r="G252" i="12"/>
  <c r="G253" i="12"/>
  <c r="G254" i="12"/>
  <c r="G255" i="12"/>
  <c r="G256" i="12"/>
  <c r="G257" i="12"/>
  <c r="G258" i="12"/>
  <c r="G259" i="12"/>
  <c r="G260" i="12"/>
  <c r="G261" i="12"/>
  <c r="G262" i="12"/>
  <c r="G263" i="12"/>
  <c r="G264" i="12"/>
  <c r="G265" i="12"/>
  <c r="G266" i="12"/>
  <c r="G14" i="12"/>
  <c r="B7" i="16"/>
  <c r="J7" i="16"/>
  <c r="R7" i="16"/>
  <c r="B9" i="16"/>
  <c r="C9" i="16"/>
  <c r="D9" i="16"/>
  <c r="E9" i="16"/>
  <c r="F9" i="16"/>
  <c r="G9" i="16"/>
  <c r="H9" i="16"/>
  <c r="B12" i="16"/>
  <c r="B8" i="16"/>
  <c r="C12" i="16"/>
  <c r="C8" i="16"/>
  <c r="D12" i="16"/>
  <c r="D8" i="16"/>
  <c r="E12" i="16"/>
  <c r="E8" i="16"/>
  <c r="F12" i="16"/>
  <c r="F8" i="16"/>
  <c r="G12" i="16"/>
  <c r="G8" i="16"/>
  <c r="H12" i="16"/>
  <c r="H8" i="16"/>
  <c r="J9" i="16"/>
  <c r="K9" i="16"/>
  <c r="L9" i="16"/>
  <c r="M9" i="16"/>
  <c r="N9" i="16"/>
  <c r="O9" i="16"/>
  <c r="P9" i="16"/>
  <c r="J12" i="16"/>
  <c r="J8" i="16"/>
  <c r="K12" i="16"/>
  <c r="K8" i="16"/>
  <c r="L12" i="16"/>
  <c r="L8" i="16"/>
  <c r="M12" i="16"/>
  <c r="M8" i="16"/>
  <c r="N12" i="16"/>
  <c r="N8" i="16"/>
  <c r="O12" i="16"/>
  <c r="O8" i="16"/>
  <c r="P12" i="16"/>
  <c r="P8" i="16"/>
  <c r="R9" i="16"/>
  <c r="S9" i="16"/>
  <c r="T9" i="16"/>
  <c r="U9" i="16"/>
  <c r="V9" i="16"/>
  <c r="W9" i="16"/>
  <c r="X9" i="16"/>
  <c r="R12" i="16"/>
  <c r="R8" i="16"/>
  <c r="S12" i="16"/>
  <c r="S8" i="16"/>
  <c r="T12" i="16"/>
  <c r="T8" i="16"/>
  <c r="U12" i="16"/>
  <c r="U8" i="16"/>
  <c r="V12" i="16"/>
  <c r="V8" i="16"/>
  <c r="W12" i="16"/>
  <c r="W8" i="16"/>
  <c r="X12" i="16"/>
  <c r="X8" i="16"/>
  <c r="B15" i="16"/>
  <c r="C15" i="16"/>
  <c r="D15" i="16"/>
  <c r="E15" i="16"/>
  <c r="F15" i="16"/>
  <c r="G15" i="16"/>
  <c r="H15" i="16"/>
  <c r="J15" i="16"/>
  <c r="K15" i="16"/>
  <c r="L15" i="16"/>
  <c r="M15" i="16"/>
  <c r="N15" i="16"/>
  <c r="O15" i="16"/>
  <c r="P15" i="16"/>
  <c r="R15" i="16"/>
  <c r="S15" i="16"/>
  <c r="T15" i="16"/>
  <c r="U15" i="16"/>
  <c r="V15" i="16"/>
  <c r="W15" i="16"/>
  <c r="X15" i="16"/>
  <c r="B18" i="16"/>
  <c r="C18" i="16"/>
  <c r="D18" i="16"/>
  <c r="E18" i="16"/>
  <c r="F18" i="16"/>
  <c r="G18" i="16"/>
  <c r="H18" i="16"/>
  <c r="J18" i="16"/>
  <c r="K18" i="16"/>
  <c r="L18" i="16"/>
  <c r="M18" i="16"/>
  <c r="N18" i="16"/>
  <c r="O18" i="16"/>
  <c r="P18" i="16"/>
  <c r="R18" i="16"/>
  <c r="S18" i="16"/>
  <c r="T18" i="16"/>
  <c r="U18" i="16"/>
  <c r="V18" i="16"/>
  <c r="W18" i="16"/>
  <c r="X18" i="16"/>
  <c r="B21" i="16"/>
  <c r="C21" i="16"/>
  <c r="D21" i="16"/>
  <c r="E21" i="16"/>
  <c r="F21" i="16"/>
  <c r="G21" i="16"/>
  <c r="H21" i="16"/>
  <c r="J21" i="16"/>
  <c r="K21" i="16"/>
  <c r="L21" i="16"/>
  <c r="M21" i="16"/>
  <c r="N21" i="16"/>
  <c r="O21" i="16"/>
  <c r="P21" i="16"/>
  <c r="R21" i="16"/>
  <c r="S21" i="16"/>
  <c r="T21" i="16"/>
  <c r="U21" i="16"/>
  <c r="V21" i="16"/>
  <c r="W21" i="16"/>
  <c r="X21" i="16"/>
  <c r="B24" i="16"/>
  <c r="C24" i="16"/>
  <c r="D24" i="16"/>
  <c r="E24" i="16"/>
  <c r="F24" i="16"/>
  <c r="G24" i="16"/>
  <c r="H24" i="16"/>
  <c r="J24" i="16"/>
  <c r="K24" i="16"/>
  <c r="L24" i="16"/>
  <c r="M24" i="16"/>
  <c r="N24" i="16"/>
  <c r="O24" i="16"/>
  <c r="P24" i="16"/>
  <c r="R24" i="16"/>
  <c r="S24" i="16"/>
  <c r="T24" i="16"/>
  <c r="U24" i="16"/>
  <c r="V24" i="16"/>
  <c r="W24" i="16"/>
  <c r="X24" i="16"/>
  <c r="B28" i="16"/>
  <c r="J28" i="16"/>
  <c r="R28" i="16"/>
  <c r="B30" i="16"/>
  <c r="C30" i="16"/>
  <c r="D30" i="16"/>
  <c r="E30" i="16"/>
  <c r="F30" i="16"/>
  <c r="G30" i="16"/>
  <c r="H30" i="16"/>
  <c r="B33" i="16"/>
  <c r="B29" i="16"/>
  <c r="C33" i="16"/>
  <c r="C29" i="16"/>
  <c r="D33" i="16"/>
  <c r="D29" i="16"/>
  <c r="E33" i="16"/>
  <c r="E29" i="16"/>
  <c r="F33" i="16"/>
  <c r="F29" i="16"/>
  <c r="G33" i="16"/>
  <c r="G29" i="16"/>
  <c r="H33" i="16"/>
  <c r="H29" i="16"/>
  <c r="J30" i="16"/>
  <c r="K30" i="16"/>
  <c r="L30" i="16"/>
  <c r="M30" i="16"/>
  <c r="N30" i="16"/>
  <c r="O30" i="16"/>
  <c r="P30" i="16"/>
  <c r="J33" i="16"/>
  <c r="J29" i="16"/>
  <c r="K33" i="16"/>
  <c r="K29" i="16"/>
  <c r="L33" i="16"/>
  <c r="L29" i="16"/>
  <c r="M33" i="16"/>
  <c r="M29" i="16"/>
  <c r="N33" i="16"/>
  <c r="N29" i="16"/>
  <c r="O33" i="16"/>
  <c r="O29" i="16"/>
  <c r="P33" i="16"/>
  <c r="P29" i="16"/>
  <c r="R30" i="16"/>
  <c r="S30" i="16"/>
  <c r="T30" i="16"/>
  <c r="U30" i="16"/>
  <c r="V30" i="16"/>
  <c r="W30" i="16"/>
  <c r="X30" i="16"/>
  <c r="R33" i="16"/>
  <c r="R29" i="16"/>
  <c r="S33" i="16"/>
  <c r="S29" i="16"/>
  <c r="T33" i="16"/>
  <c r="T29" i="16"/>
  <c r="U33" i="16"/>
  <c r="U29" i="16"/>
  <c r="V33" i="16"/>
  <c r="V29" i="16"/>
  <c r="W33" i="16"/>
  <c r="W29" i="16"/>
  <c r="X33" i="16"/>
  <c r="X29" i="16"/>
  <c r="B36" i="16"/>
  <c r="C36" i="16"/>
  <c r="D36" i="16"/>
  <c r="E36" i="16"/>
  <c r="F36" i="16"/>
  <c r="G36" i="16"/>
  <c r="H36" i="16"/>
  <c r="J36" i="16"/>
  <c r="K36" i="16"/>
  <c r="L36" i="16"/>
  <c r="M36" i="16"/>
  <c r="N36" i="16"/>
  <c r="O36" i="16"/>
  <c r="P36" i="16"/>
  <c r="R36" i="16"/>
  <c r="S36" i="16"/>
  <c r="T36" i="16"/>
  <c r="U36" i="16"/>
  <c r="V36" i="16"/>
  <c r="W36" i="16"/>
  <c r="X36" i="16"/>
  <c r="B39" i="16"/>
  <c r="C39" i="16"/>
  <c r="D39" i="16"/>
  <c r="E39" i="16"/>
  <c r="F39" i="16"/>
  <c r="G39" i="16"/>
  <c r="H39" i="16"/>
  <c r="J39" i="16"/>
  <c r="K39" i="16"/>
  <c r="L39" i="16"/>
  <c r="M39" i="16"/>
  <c r="N39" i="16"/>
  <c r="O39" i="16"/>
  <c r="P39" i="16"/>
  <c r="R39" i="16"/>
  <c r="S39" i="16"/>
  <c r="T39" i="16"/>
  <c r="U39" i="16"/>
  <c r="V39" i="16"/>
  <c r="W39" i="16"/>
  <c r="X39" i="16"/>
  <c r="B42" i="16"/>
  <c r="C42" i="16"/>
  <c r="D42" i="16"/>
  <c r="E42" i="16"/>
  <c r="F42" i="16"/>
  <c r="G42" i="16"/>
  <c r="H42" i="16"/>
  <c r="J42" i="16"/>
  <c r="K42" i="16"/>
  <c r="L42" i="16"/>
  <c r="M42" i="16"/>
  <c r="N42" i="16"/>
  <c r="O42" i="16"/>
  <c r="P42" i="16"/>
  <c r="R42" i="16"/>
  <c r="S42" i="16"/>
  <c r="T42" i="16"/>
  <c r="U42" i="16"/>
  <c r="V42" i="16"/>
  <c r="W42" i="16"/>
  <c r="X42" i="16"/>
  <c r="B45" i="16"/>
  <c r="C45" i="16"/>
  <c r="D45" i="16"/>
  <c r="E45" i="16"/>
  <c r="F45" i="16"/>
  <c r="G45" i="16"/>
  <c r="H45" i="16"/>
  <c r="J45" i="16"/>
  <c r="K45" i="16"/>
  <c r="L45" i="16"/>
  <c r="M45" i="16"/>
  <c r="N45" i="16"/>
  <c r="O45" i="16"/>
  <c r="P45" i="16"/>
  <c r="R45" i="16"/>
  <c r="S45" i="16"/>
  <c r="T45" i="16"/>
  <c r="U45" i="16"/>
  <c r="V45" i="16"/>
  <c r="W45" i="16"/>
  <c r="X45" i="16"/>
  <c r="B49" i="16"/>
  <c r="J49" i="16"/>
  <c r="R49" i="16"/>
  <c r="B51" i="16"/>
  <c r="C51" i="16"/>
  <c r="D51" i="16"/>
  <c r="E51" i="16"/>
  <c r="F51" i="16"/>
  <c r="G51" i="16"/>
  <c r="H51" i="16"/>
  <c r="B54" i="16"/>
  <c r="B50" i="16"/>
  <c r="C54" i="16"/>
  <c r="C50" i="16"/>
  <c r="D54" i="16"/>
  <c r="D50" i="16"/>
  <c r="E54" i="16"/>
  <c r="E50" i="16"/>
  <c r="F54" i="16"/>
  <c r="F50" i="16"/>
  <c r="G54" i="16"/>
  <c r="G50" i="16"/>
  <c r="H54" i="16"/>
  <c r="H50" i="16"/>
  <c r="J51" i="16"/>
  <c r="K51" i="16"/>
  <c r="L51" i="16"/>
  <c r="M51" i="16"/>
  <c r="N51" i="16"/>
  <c r="O51" i="16"/>
  <c r="P51" i="16"/>
  <c r="J54" i="16"/>
  <c r="J50" i="16"/>
  <c r="K54" i="16"/>
  <c r="K50" i="16"/>
  <c r="L54" i="16"/>
  <c r="L50" i="16"/>
  <c r="M54" i="16"/>
  <c r="M50" i="16"/>
  <c r="N54" i="16"/>
  <c r="N50" i="16"/>
  <c r="O54" i="16"/>
  <c r="O50" i="16"/>
  <c r="P54" i="16"/>
  <c r="P50" i="16"/>
  <c r="R51" i="16"/>
  <c r="S51" i="16"/>
  <c r="T51" i="16"/>
  <c r="U51" i="16"/>
  <c r="V51" i="16"/>
  <c r="W51" i="16"/>
  <c r="X51" i="16"/>
  <c r="R54" i="16"/>
  <c r="R50" i="16"/>
  <c r="S54" i="16"/>
  <c r="S50" i="16"/>
  <c r="T54" i="16"/>
  <c r="T50" i="16"/>
  <c r="U54" i="16"/>
  <c r="U50" i="16"/>
  <c r="V54" i="16"/>
  <c r="V50" i="16"/>
  <c r="W54" i="16"/>
  <c r="W50" i="16"/>
  <c r="X54" i="16"/>
  <c r="X50" i="16"/>
  <c r="B57" i="16"/>
  <c r="C57" i="16"/>
  <c r="D57" i="16"/>
  <c r="E57" i="16"/>
  <c r="F57" i="16"/>
  <c r="G57" i="16"/>
  <c r="H57" i="16"/>
  <c r="J57" i="16"/>
  <c r="K57" i="16"/>
  <c r="L57" i="16"/>
  <c r="M57" i="16"/>
  <c r="N57" i="16"/>
  <c r="O57" i="16"/>
  <c r="P57" i="16"/>
  <c r="R57" i="16"/>
  <c r="S57" i="16"/>
  <c r="T57" i="16"/>
  <c r="U57" i="16"/>
  <c r="V57" i="16"/>
  <c r="W57" i="16"/>
  <c r="X57" i="16"/>
  <c r="B60" i="16"/>
  <c r="C60" i="16"/>
  <c r="D60" i="16"/>
  <c r="E60" i="16"/>
  <c r="F60" i="16"/>
  <c r="G60" i="16"/>
  <c r="H60" i="16"/>
  <c r="J60" i="16"/>
  <c r="K60" i="16"/>
  <c r="L60" i="16"/>
  <c r="M60" i="16"/>
  <c r="N60" i="16"/>
  <c r="O60" i="16"/>
  <c r="P60" i="16"/>
  <c r="R60" i="16"/>
  <c r="S60" i="16"/>
  <c r="T60" i="16"/>
  <c r="U60" i="16"/>
  <c r="V60" i="16"/>
  <c r="W60" i="16"/>
  <c r="X60" i="16"/>
  <c r="B63" i="16"/>
  <c r="C63" i="16"/>
  <c r="D63" i="16"/>
  <c r="E63" i="16"/>
  <c r="F63" i="16"/>
  <c r="G63" i="16"/>
  <c r="H63" i="16"/>
  <c r="J63" i="16"/>
  <c r="K63" i="16"/>
  <c r="L63" i="16"/>
  <c r="M63" i="16"/>
  <c r="N63" i="16"/>
  <c r="O63" i="16"/>
  <c r="P63" i="16"/>
  <c r="R63" i="16"/>
  <c r="S63" i="16"/>
  <c r="T63" i="16"/>
  <c r="U63" i="16"/>
  <c r="V63" i="16"/>
  <c r="W63" i="16"/>
  <c r="X63" i="16"/>
  <c r="B66" i="16"/>
  <c r="C66" i="16"/>
  <c r="D66" i="16"/>
  <c r="E66" i="16"/>
  <c r="F66" i="16"/>
  <c r="G66" i="16"/>
  <c r="H66" i="16"/>
  <c r="J66" i="16"/>
  <c r="K66" i="16"/>
  <c r="L66" i="16"/>
  <c r="M66" i="16"/>
  <c r="N66" i="16"/>
  <c r="O66" i="16"/>
  <c r="P66" i="16"/>
  <c r="R66" i="16"/>
  <c r="S66" i="16"/>
  <c r="T66" i="16"/>
  <c r="U66" i="16"/>
  <c r="V66" i="16"/>
  <c r="W66" i="16"/>
  <c r="X66" i="16"/>
  <c r="B70" i="16"/>
  <c r="J70" i="16"/>
  <c r="R70" i="16"/>
  <c r="B72" i="16"/>
  <c r="C72" i="16"/>
  <c r="D72" i="16"/>
  <c r="E72" i="16"/>
  <c r="F72" i="16"/>
  <c r="G72" i="16"/>
  <c r="H72" i="16"/>
  <c r="B75" i="16"/>
  <c r="B71" i="16"/>
  <c r="C75" i="16"/>
  <c r="C71" i="16"/>
  <c r="D75" i="16"/>
  <c r="D71" i="16"/>
  <c r="E75" i="16"/>
  <c r="E71" i="16"/>
  <c r="F75" i="16"/>
  <c r="F71" i="16"/>
  <c r="G75" i="16"/>
  <c r="G71" i="16"/>
  <c r="H75" i="16"/>
  <c r="H71" i="16"/>
  <c r="J72" i="16"/>
  <c r="K72" i="16"/>
  <c r="L72" i="16"/>
  <c r="M72" i="16"/>
  <c r="N72" i="16"/>
  <c r="O72" i="16"/>
  <c r="P72" i="16"/>
  <c r="J75" i="16"/>
  <c r="J71" i="16"/>
  <c r="K75" i="16"/>
  <c r="K71" i="16"/>
  <c r="L75" i="16"/>
  <c r="L71" i="16"/>
  <c r="M75" i="16"/>
  <c r="M71" i="16"/>
  <c r="N75" i="16"/>
  <c r="N71" i="16"/>
  <c r="O75" i="16"/>
  <c r="O71" i="16"/>
  <c r="P75" i="16"/>
  <c r="P71" i="16"/>
  <c r="R72" i="16"/>
  <c r="S72" i="16"/>
  <c r="T72" i="16"/>
  <c r="U72" i="16"/>
  <c r="V72" i="16"/>
  <c r="W72" i="16"/>
  <c r="X72" i="16"/>
  <c r="R75" i="16"/>
  <c r="R71" i="16"/>
  <c r="S75" i="16"/>
  <c r="S71" i="16"/>
  <c r="T75" i="16"/>
  <c r="T71" i="16"/>
  <c r="U75" i="16"/>
  <c r="U71" i="16"/>
  <c r="V75" i="16"/>
  <c r="V71" i="16"/>
  <c r="W75" i="16"/>
  <c r="W71" i="16"/>
  <c r="X75" i="16"/>
  <c r="X71" i="16"/>
  <c r="B78" i="16"/>
  <c r="C78" i="16"/>
  <c r="D78" i="16"/>
  <c r="E78" i="16"/>
  <c r="F78" i="16"/>
  <c r="G78" i="16"/>
  <c r="H78" i="16"/>
  <c r="J78" i="16"/>
  <c r="K78" i="16"/>
  <c r="L78" i="16"/>
  <c r="M78" i="16"/>
  <c r="N78" i="16"/>
  <c r="O78" i="16"/>
  <c r="P78" i="16"/>
  <c r="R78" i="16"/>
  <c r="S78" i="16"/>
  <c r="T78" i="16"/>
  <c r="U78" i="16"/>
  <c r="V78" i="16"/>
  <c r="W78" i="16"/>
  <c r="X78" i="16"/>
  <c r="B81" i="16"/>
  <c r="C81" i="16"/>
  <c r="D81" i="16"/>
  <c r="E81" i="16"/>
  <c r="F81" i="16"/>
  <c r="G81" i="16"/>
  <c r="H81" i="16"/>
  <c r="J81" i="16"/>
  <c r="K81" i="16"/>
  <c r="L81" i="16"/>
  <c r="M81" i="16"/>
  <c r="N81" i="16"/>
  <c r="O81" i="16"/>
  <c r="P81" i="16"/>
  <c r="R81" i="16"/>
  <c r="S81" i="16"/>
  <c r="T81" i="16"/>
  <c r="U81" i="16"/>
  <c r="V81" i="16"/>
  <c r="W81" i="16"/>
  <c r="X81" i="16"/>
  <c r="B84" i="16"/>
  <c r="C84" i="16"/>
  <c r="D84" i="16"/>
  <c r="E84" i="16"/>
  <c r="F84" i="16"/>
  <c r="G84" i="16"/>
  <c r="H84" i="16"/>
  <c r="J84" i="16"/>
  <c r="K84" i="16"/>
  <c r="L84" i="16"/>
  <c r="M84" i="16"/>
  <c r="N84" i="16"/>
  <c r="O84" i="16"/>
  <c r="P84" i="16"/>
  <c r="R84" i="16"/>
  <c r="S84" i="16"/>
  <c r="T84" i="16"/>
  <c r="U84" i="16"/>
  <c r="V84" i="16"/>
  <c r="W84" i="16"/>
  <c r="X84" i="16"/>
  <c r="B87" i="16"/>
  <c r="C87" i="16"/>
  <c r="D87" i="16"/>
  <c r="E87" i="16"/>
  <c r="F87" i="16"/>
  <c r="G87" i="16"/>
  <c r="H87" i="16"/>
  <c r="J87" i="16"/>
  <c r="K87" i="16"/>
  <c r="L87" i="16"/>
  <c r="M87" i="16"/>
  <c r="N87" i="16"/>
  <c r="O87" i="16"/>
  <c r="P87" i="16"/>
  <c r="R87" i="16"/>
  <c r="S87" i="16"/>
  <c r="T87" i="16"/>
  <c r="U87" i="16"/>
  <c r="V87" i="16"/>
  <c r="W87" i="16"/>
  <c r="X87" i="16"/>
  <c r="G15" i="12"/>
  <c r="G16" i="12"/>
  <c r="F12" i="8"/>
  <c r="F13" i="8"/>
  <c r="F14" i="8"/>
  <c r="F18" i="8"/>
  <c r="F19" i="8"/>
  <c r="F20" i="8"/>
  <c r="F21" i="8"/>
  <c r="F22" i="8"/>
  <c r="F23" i="8"/>
  <c r="F24" i="8"/>
  <c r="F25" i="8"/>
  <c r="F26" i="8"/>
  <c r="F27" i="8"/>
  <c r="F28" i="8"/>
  <c r="F29" i="8"/>
  <c r="F30" i="8"/>
  <c r="F32" i="8"/>
  <c r="F33" i="8"/>
  <c r="F36" i="8"/>
  <c r="F37" i="8"/>
  <c r="F38" i="8"/>
  <c r="F40" i="8"/>
  <c r="E12" i="8"/>
  <c r="E13" i="8"/>
  <c r="E14" i="8"/>
  <c r="E18" i="8"/>
  <c r="E19" i="8"/>
  <c r="E20" i="8"/>
  <c r="E21" i="8"/>
  <c r="E22" i="8"/>
  <c r="E23" i="8"/>
  <c r="E24" i="8"/>
  <c r="E25" i="8"/>
  <c r="E26" i="8"/>
  <c r="E27" i="8"/>
  <c r="E28" i="8"/>
  <c r="E29" i="8"/>
  <c r="E30" i="8"/>
  <c r="E32" i="8"/>
  <c r="E33" i="8"/>
  <c r="E36" i="8"/>
  <c r="E37" i="8"/>
  <c r="E38" i="8"/>
  <c r="E40" i="8"/>
  <c r="D95" i="10"/>
  <c r="D90" i="10"/>
  <c r="D83" i="10"/>
  <c r="D78" i="10"/>
  <c r="D71" i="10"/>
  <c r="D63" i="10"/>
  <c r="D56" i="10"/>
  <c r="D50" i="10"/>
  <c r="D43" i="10"/>
  <c r="D36" i="10"/>
  <c r="D24" i="10"/>
  <c r="D17" i="10"/>
  <c r="D101" i="10"/>
  <c r="E95" i="10"/>
  <c r="E90" i="10"/>
  <c r="E83" i="10"/>
  <c r="E78" i="10"/>
  <c r="E71" i="10"/>
  <c r="E63" i="10"/>
  <c r="E56" i="10"/>
  <c r="E50" i="10"/>
  <c r="E43" i="10"/>
  <c r="E36" i="10"/>
  <c r="E24" i="10"/>
  <c r="E17" i="10"/>
  <c r="E101" i="10"/>
  <c r="F95" i="10"/>
  <c r="F90" i="10"/>
  <c r="F83" i="10"/>
  <c r="F78" i="10"/>
  <c r="F71" i="10"/>
  <c r="F63" i="10"/>
  <c r="F56" i="10"/>
  <c r="F50" i="10"/>
  <c r="F43" i="10"/>
  <c r="F36" i="10"/>
  <c r="F24" i="10"/>
  <c r="F17" i="10"/>
  <c r="F101" i="10"/>
  <c r="G95" i="10"/>
  <c r="G90" i="10"/>
  <c r="G83" i="10"/>
  <c r="G78" i="10"/>
  <c r="G71" i="10"/>
  <c r="G63" i="10"/>
  <c r="G56" i="10"/>
  <c r="G50" i="10"/>
  <c r="G43" i="10"/>
  <c r="G36" i="10"/>
  <c r="G24" i="10"/>
  <c r="G17" i="10"/>
  <c r="G101" i="10"/>
  <c r="H95" i="10"/>
  <c r="H90" i="10"/>
  <c r="H83" i="10"/>
  <c r="H78" i="10"/>
  <c r="H71" i="10"/>
  <c r="H63" i="10"/>
  <c r="H56" i="10"/>
  <c r="H50" i="10"/>
  <c r="H43" i="10"/>
  <c r="H36" i="10"/>
  <c r="H24" i="10"/>
  <c r="H17" i="10"/>
  <c r="H101" i="10"/>
  <c r="I95" i="10"/>
  <c r="I90" i="10"/>
  <c r="I83" i="10"/>
  <c r="I78" i="10"/>
  <c r="I71" i="10"/>
  <c r="I63" i="10"/>
  <c r="I56" i="10"/>
  <c r="I50" i="10"/>
  <c r="I43" i="10"/>
  <c r="I36" i="10"/>
  <c r="I24" i="10"/>
  <c r="I17" i="10"/>
  <c r="I101" i="10"/>
  <c r="J95" i="10"/>
  <c r="J90" i="10"/>
  <c r="J83" i="10"/>
  <c r="J78" i="10"/>
  <c r="J71" i="10"/>
  <c r="J63" i="10"/>
  <c r="J56" i="10"/>
  <c r="J50" i="10"/>
  <c r="J43" i="10"/>
  <c r="J36" i="10"/>
  <c r="J24" i="10"/>
  <c r="J17" i="10"/>
  <c r="J101" i="10"/>
  <c r="C95" i="10"/>
  <c r="C90" i="10"/>
  <c r="C83" i="10"/>
  <c r="C78" i="10"/>
  <c r="C71" i="10"/>
  <c r="C63" i="10"/>
  <c r="C56" i="10"/>
  <c r="C50" i="10"/>
  <c r="C43" i="10"/>
  <c r="C36" i="10"/>
  <c r="C24" i="10"/>
  <c r="C17" i="10"/>
  <c r="C101" i="10"/>
  <c r="L232" i="4"/>
  <c r="F232" i="4"/>
  <c r="F140" i="9"/>
  <c r="F131" i="9"/>
  <c r="F117" i="9"/>
  <c r="F107" i="9"/>
  <c r="F95" i="9"/>
  <c r="F86" i="9"/>
  <c r="F74" i="9"/>
  <c r="F65" i="9"/>
  <c r="F52" i="9"/>
  <c r="F42" i="9"/>
  <c r="F26" i="9"/>
  <c r="F15" i="9"/>
  <c r="F147" i="9"/>
  <c r="H140" i="9"/>
  <c r="H131" i="9"/>
  <c r="H117" i="9"/>
  <c r="H107" i="9"/>
  <c r="H95" i="9"/>
  <c r="H86" i="9"/>
  <c r="H74" i="9"/>
  <c r="H65" i="9"/>
  <c r="H52" i="9"/>
  <c r="H42" i="9"/>
  <c r="H26" i="9"/>
  <c r="H15" i="9"/>
  <c r="H147" i="9"/>
  <c r="I140" i="9"/>
  <c r="I131" i="9"/>
  <c r="I117" i="9"/>
  <c r="I107" i="9"/>
  <c r="I95" i="9"/>
  <c r="I86" i="9"/>
  <c r="I74" i="9"/>
  <c r="I65" i="9"/>
  <c r="I52" i="9"/>
  <c r="I42" i="9"/>
  <c r="I26" i="9"/>
  <c r="I15" i="9"/>
  <c r="I147" i="9"/>
  <c r="J140" i="9"/>
  <c r="J131" i="9"/>
  <c r="J117" i="9"/>
  <c r="J107" i="9"/>
  <c r="J95" i="9"/>
  <c r="J86" i="9"/>
  <c r="J74" i="9"/>
  <c r="J65" i="9"/>
  <c r="J52" i="9"/>
  <c r="J42" i="9"/>
  <c r="J26" i="9"/>
  <c r="J15" i="9"/>
  <c r="J147" i="9"/>
  <c r="K140" i="9"/>
  <c r="K131" i="9"/>
  <c r="K117" i="9"/>
  <c r="K107" i="9"/>
  <c r="K95" i="9"/>
  <c r="K86" i="9"/>
  <c r="K74" i="9"/>
  <c r="K65" i="9"/>
  <c r="K52" i="9"/>
  <c r="K42" i="9"/>
  <c r="K26" i="9"/>
  <c r="K15" i="9"/>
  <c r="K147" i="9"/>
  <c r="L140" i="9"/>
  <c r="L131" i="9"/>
  <c r="L117" i="9"/>
  <c r="L107" i="9"/>
  <c r="L95" i="9"/>
  <c r="L86" i="9"/>
  <c r="L74" i="9"/>
  <c r="L65" i="9"/>
  <c r="L52" i="9"/>
  <c r="L42" i="9"/>
  <c r="L26" i="9"/>
  <c r="L15" i="9"/>
  <c r="L147" i="9"/>
  <c r="M140" i="9"/>
  <c r="M131" i="9"/>
  <c r="M117" i="9"/>
  <c r="M107" i="9"/>
  <c r="M95" i="9"/>
  <c r="M86" i="9"/>
  <c r="M74" i="9"/>
  <c r="M65" i="9"/>
  <c r="M52" i="9"/>
  <c r="M42" i="9"/>
  <c r="M26" i="9"/>
  <c r="M15" i="9"/>
  <c r="M147" i="9"/>
  <c r="N140" i="9"/>
  <c r="N131" i="9"/>
  <c r="N117" i="9"/>
  <c r="N107" i="9"/>
  <c r="N95" i="9"/>
  <c r="N86" i="9"/>
  <c r="N74" i="9"/>
  <c r="N65" i="9"/>
  <c r="N52" i="9"/>
  <c r="N42" i="9"/>
  <c r="N26" i="9"/>
  <c r="N15" i="9"/>
  <c r="N147" i="9"/>
  <c r="O140" i="9"/>
  <c r="O131" i="9"/>
  <c r="O117" i="9"/>
  <c r="O107" i="9"/>
  <c r="O95" i="9"/>
  <c r="O86" i="9"/>
  <c r="O74" i="9"/>
  <c r="O65" i="9"/>
  <c r="O52" i="9"/>
  <c r="O42" i="9"/>
  <c r="O26" i="9"/>
  <c r="O15" i="9"/>
  <c r="O147" i="9"/>
  <c r="P140" i="9"/>
  <c r="P131" i="9"/>
  <c r="P117" i="9"/>
  <c r="P107" i="9"/>
  <c r="P95" i="9"/>
  <c r="P86" i="9"/>
  <c r="P74" i="9"/>
  <c r="P65" i="9"/>
  <c r="P52" i="9"/>
  <c r="P42" i="9"/>
  <c r="P26" i="9"/>
  <c r="P15" i="9"/>
  <c r="P147" i="9"/>
  <c r="Q140" i="9"/>
  <c r="Q131" i="9"/>
  <c r="Q117" i="9"/>
  <c r="Q107" i="9"/>
  <c r="Q95" i="9"/>
  <c r="Q86" i="9"/>
  <c r="Q74" i="9"/>
  <c r="Q65" i="9"/>
  <c r="Q52" i="9"/>
  <c r="Q42" i="9"/>
  <c r="Q26" i="9"/>
  <c r="Q15" i="9"/>
  <c r="Q147" i="9"/>
  <c r="R140" i="9"/>
  <c r="R131" i="9"/>
  <c r="R117" i="9"/>
  <c r="R107" i="9"/>
  <c r="R95" i="9"/>
  <c r="R86" i="9"/>
  <c r="R74" i="9"/>
  <c r="R65" i="9"/>
  <c r="R52" i="9"/>
  <c r="R42" i="9"/>
  <c r="R26" i="9"/>
  <c r="R15" i="9"/>
  <c r="R147" i="9"/>
  <c r="S140" i="9"/>
  <c r="S131" i="9"/>
  <c r="S117" i="9"/>
  <c r="S107" i="9"/>
  <c r="S95" i="9"/>
  <c r="S86" i="9"/>
  <c r="S74" i="9"/>
  <c r="S65" i="9"/>
  <c r="S52" i="9"/>
  <c r="S42" i="9"/>
  <c r="S26" i="9"/>
  <c r="S15" i="9"/>
  <c r="S147" i="9"/>
  <c r="T140" i="9"/>
  <c r="T131" i="9"/>
  <c r="T117" i="9"/>
  <c r="T107" i="9"/>
  <c r="T95" i="9"/>
  <c r="T86" i="9"/>
  <c r="T74" i="9"/>
  <c r="T65" i="9"/>
  <c r="T52" i="9"/>
  <c r="T42" i="9"/>
  <c r="T26" i="9"/>
  <c r="T15" i="9"/>
  <c r="T147" i="9"/>
  <c r="U140" i="9"/>
  <c r="U131" i="9"/>
  <c r="U117" i="9"/>
  <c r="U107" i="9"/>
  <c r="U95" i="9"/>
  <c r="U86" i="9"/>
  <c r="U74" i="9"/>
  <c r="U65" i="9"/>
  <c r="U52" i="9"/>
  <c r="U42" i="9"/>
  <c r="U26" i="9"/>
  <c r="U15" i="9"/>
  <c r="U147" i="9"/>
  <c r="V140" i="9"/>
  <c r="V131" i="9"/>
  <c r="V117" i="9"/>
  <c r="V107" i="9"/>
  <c r="V95" i="9"/>
  <c r="V86" i="9"/>
  <c r="V74" i="9"/>
  <c r="V65" i="9"/>
  <c r="V52" i="9"/>
  <c r="V42" i="9"/>
  <c r="V26" i="9"/>
  <c r="V15" i="9"/>
  <c r="V147" i="9"/>
  <c r="W140" i="9"/>
  <c r="W131" i="9"/>
  <c r="W117" i="9"/>
  <c r="W107" i="9"/>
  <c r="W95" i="9"/>
  <c r="W86" i="9"/>
  <c r="W74" i="9"/>
  <c r="W65" i="9"/>
  <c r="W52" i="9"/>
  <c r="W42" i="9"/>
  <c r="W26" i="9"/>
  <c r="W15" i="9"/>
  <c r="W147" i="9"/>
  <c r="X140" i="9"/>
  <c r="X131" i="9"/>
  <c r="X117" i="9"/>
  <c r="X107" i="9"/>
  <c r="X95" i="9"/>
  <c r="X86" i="9"/>
  <c r="X74" i="9"/>
  <c r="X65" i="9"/>
  <c r="X52" i="9"/>
  <c r="X42" i="9"/>
  <c r="X26" i="9"/>
  <c r="X15" i="9"/>
  <c r="X147" i="9"/>
  <c r="E140" i="9"/>
  <c r="E131" i="9"/>
  <c r="E143" i="9"/>
  <c r="F143" i="9"/>
  <c r="G140" i="9"/>
  <c r="G131" i="9"/>
  <c r="G143" i="9"/>
  <c r="H143" i="9"/>
  <c r="I143" i="9"/>
  <c r="J143" i="9"/>
  <c r="K143" i="9"/>
  <c r="L143" i="9"/>
  <c r="M143" i="9"/>
  <c r="N143" i="9"/>
  <c r="O143" i="9"/>
  <c r="P143" i="9"/>
  <c r="Q143" i="9"/>
  <c r="R143" i="9"/>
  <c r="S143" i="9"/>
  <c r="T143" i="9"/>
  <c r="U143" i="9"/>
  <c r="V143" i="9"/>
  <c r="W143" i="9"/>
  <c r="X143" i="9"/>
  <c r="Y140" i="9"/>
  <c r="Y131" i="9"/>
  <c r="Y143" i="9"/>
  <c r="D140" i="9"/>
  <c r="D131" i="9"/>
  <c r="D143" i="9"/>
  <c r="AA131" i="9"/>
  <c r="AA132" i="9"/>
  <c r="E117" i="9"/>
  <c r="E107" i="9"/>
  <c r="E120" i="9"/>
  <c r="F120" i="9"/>
  <c r="G117" i="9"/>
  <c r="G107" i="9"/>
  <c r="G120" i="9"/>
  <c r="H120" i="9"/>
  <c r="I120" i="9"/>
  <c r="J120" i="9"/>
  <c r="K120" i="9"/>
  <c r="L120" i="9"/>
  <c r="M120" i="9"/>
  <c r="N120" i="9"/>
  <c r="O120" i="9"/>
  <c r="P120" i="9"/>
  <c r="Q120" i="9"/>
  <c r="R120" i="9"/>
  <c r="S120" i="9"/>
  <c r="T120" i="9"/>
  <c r="U120" i="9"/>
  <c r="V120" i="9"/>
  <c r="W120" i="9"/>
  <c r="X120" i="9"/>
  <c r="Y117" i="9"/>
  <c r="Y107" i="9"/>
  <c r="Y120" i="9"/>
  <c r="AA117" i="9"/>
  <c r="D117" i="9"/>
  <c r="AA118" i="9"/>
  <c r="AA107" i="9"/>
  <c r="D107" i="9"/>
  <c r="AA108" i="9"/>
  <c r="E95" i="9"/>
  <c r="E86" i="9"/>
  <c r="E98" i="9"/>
  <c r="F98" i="9"/>
  <c r="G95" i="9"/>
  <c r="G86" i="9"/>
  <c r="G98" i="9"/>
  <c r="H98" i="9"/>
  <c r="I98" i="9"/>
  <c r="J98" i="9"/>
  <c r="K98" i="9"/>
  <c r="L98" i="9"/>
  <c r="M98" i="9"/>
  <c r="N98" i="9"/>
  <c r="O98" i="9"/>
  <c r="P98" i="9"/>
  <c r="Q98" i="9"/>
  <c r="R98" i="9"/>
  <c r="S98" i="9"/>
  <c r="T98" i="9"/>
  <c r="U98" i="9"/>
  <c r="V98" i="9"/>
  <c r="W98" i="9"/>
  <c r="X98" i="9"/>
  <c r="Y95" i="9"/>
  <c r="Y86" i="9"/>
  <c r="Y98" i="9"/>
  <c r="D95" i="9"/>
  <c r="D86" i="9"/>
  <c r="D98" i="9"/>
  <c r="AA95" i="9"/>
  <c r="AA96" i="9"/>
  <c r="AA86" i="9"/>
  <c r="AA87" i="9"/>
  <c r="E74" i="9"/>
  <c r="E65" i="9"/>
  <c r="E77" i="9"/>
  <c r="F77" i="9"/>
  <c r="G74" i="9"/>
  <c r="G65" i="9"/>
  <c r="G77" i="9"/>
  <c r="H77" i="9"/>
  <c r="I77" i="9"/>
  <c r="J77" i="9"/>
  <c r="K77" i="9"/>
  <c r="L77" i="9"/>
  <c r="M77" i="9"/>
  <c r="N77" i="9"/>
  <c r="O77" i="9"/>
  <c r="P77" i="9"/>
  <c r="Q77" i="9"/>
  <c r="R77" i="9"/>
  <c r="S77" i="9"/>
  <c r="T77" i="9"/>
  <c r="U77" i="9"/>
  <c r="V77" i="9"/>
  <c r="W77" i="9"/>
  <c r="X77" i="9"/>
  <c r="Y74" i="9"/>
  <c r="Y65" i="9"/>
  <c r="Y77" i="9"/>
  <c r="D74" i="9"/>
  <c r="D65" i="9"/>
  <c r="D77" i="9"/>
  <c r="AA74" i="9"/>
  <c r="AA75" i="9"/>
  <c r="AA65" i="9"/>
  <c r="D52" i="9"/>
  <c r="E52" i="9"/>
  <c r="E42" i="9"/>
  <c r="E55" i="9"/>
  <c r="F55" i="9"/>
  <c r="G52" i="9"/>
  <c r="G42" i="9"/>
  <c r="G55" i="9"/>
  <c r="H55" i="9"/>
  <c r="I55" i="9"/>
  <c r="J55" i="9"/>
  <c r="K55" i="9"/>
  <c r="L55" i="9"/>
  <c r="M55" i="9"/>
  <c r="N55" i="9"/>
  <c r="O55" i="9"/>
  <c r="P55" i="9"/>
  <c r="Q55" i="9"/>
  <c r="R55" i="9"/>
  <c r="S55" i="9"/>
  <c r="T55" i="9"/>
  <c r="U55" i="9"/>
  <c r="V55" i="9"/>
  <c r="W55" i="9"/>
  <c r="X55" i="9"/>
  <c r="Y52" i="9"/>
  <c r="Y42" i="9"/>
  <c r="Y55" i="9"/>
  <c r="D42" i="9"/>
  <c r="D55" i="9"/>
  <c r="E26" i="9"/>
  <c r="G26" i="9"/>
  <c r="AA26" i="9"/>
  <c r="F29" i="9"/>
  <c r="H29" i="9"/>
  <c r="I29" i="9"/>
  <c r="J29" i="9"/>
  <c r="K29" i="9"/>
  <c r="L29" i="9"/>
  <c r="M29" i="9"/>
  <c r="N29" i="9"/>
  <c r="O29" i="9"/>
  <c r="P29" i="9"/>
  <c r="Q29" i="9"/>
  <c r="R29" i="9"/>
  <c r="S29" i="9"/>
  <c r="T29" i="9"/>
  <c r="U29" i="9"/>
  <c r="V29" i="9"/>
  <c r="W29" i="9"/>
  <c r="X29" i="9"/>
  <c r="Y26" i="9"/>
  <c r="D26" i="9"/>
  <c r="E15" i="9"/>
  <c r="E29" i="9"/>
  <c r="G15" i="9"/>
  <c r="G29" i="9"/>
  <c r="Y15" i="9"/>
  <c r="Y29" i="9"/>
  <c r="D15" i="9"/>
  <c r="D29" i="9"/>
  <c r="D120" i="9"/>
  <c r="AA42" i="9"/>
  <c r="AA43" i="9"/>
  <c r="G147" i="9"/>
  <c r="AA15" i="9"/>
  <c r="E147" i="9"/>
  <c r="Y147" i="9"/>
  <c r="AA66" i="9"/>
  <c r="AA27" i="9"/>
  <c r="AA16" i="9"/>
  <c r="D147" i="9"/>
  <c r="AA52" i="9"/>
  <c r="AA53" i="9"/>
  <c r="AA140" i="9"/>
  <c r="AA141" i="9"/>
  <c r="E166" i="6"/>
  <c r="E165" i="6"/>
  <c r="E164" i="6"/>
  <c r="E163" i="6"/>
  <c r="E162" i="6"/>
  <c r="E161" i="6"/>
  <c r="E160" i="6"/>
  <c r="E159" i="6"/>
  <c r="D166" i="6"/>
  <c r="D165" i="6"/>
  <c r="D164" i="6"/>
  <c r="D163" i="6"/>
  <c r="D162" i="6"/>
  <c r="D161" i="6"/>
  <c r="D160" i="6"/>
  <c r="D159" i="6"/>
  <c r="C166" i="6"/>
  <c r="C165" i="6"/>
  <c r="C164" i="6"/>
  <c r="C163" i="6"/>
  <c r="C162" i="6"/>
  <c r="C161" i="6"/>
  <c r="C160" i="6"/>
  <c r="C159" i="6"/>
  <c r="B55" i="6"/>
  <c r="B56" i="6"/>
  <c r="B64" i="6"/>
  <c r="B66" i="6"/>
  <c r="B59" i="6"/>
  <c r="B61" i="6"/>
  <c r="B57" i="6"/>
  <c r="C30" i="2"/>
  <c r="D30" i="2"/>
  <c r="E30" i="2"/>
  <c r="F30" i="2"/>
  <c r="G30" i="2"/>
  <c r="H30" i="2"/>
  <c r="I30" i="2"/>
  <c r="J30" i="2"/>
  <c r="K30" i="2"/>
  <c r="B30" i="2"/>
</calcChain>
</file>

<file path=xl/comments1.xml><?xml version="1.0" encoding="utf-8"?>
<comments xmlns="http://schemas.openxmlformats.org/spreadsheetml/2006/main">
  <authors>
    <author>Nicole Stephen-Feod</author>
  </authors>
  <commentList>
    <comment ref="Y7" authorId="0" shapeId="0">
      <text>
        <r>
          <rPr>
            <sz val="8"/>
            <color indexed="81"/>
            <rFont val="Tahoma"/>
            <family val="2"/>
          </rPr>
          <t xml:space="preserve">Use this column to detail what Sundry Items are
</t>
        </r>
      </text>
    </comment>
    <comment ref="Y148" authorId="0" shapeId="0">
      <text>
        <r>
          <rPr>
            <sz val="8"/>
            <color indexed="81"/>
            <rFont val="Tahoma"/>
            <family val="2"/>
          </rPr>
          <t xml:space="preserve">Use this column to detail what Sundry Items are
</t>
        </r>
      </text>
    </comment>
  </commentList>
</comments>
</file>

<file path=xl/sharedStrings.xml><?xml version="1.0" encoding="utf-8"?>
<sst xmlns="http://schemas.openxmlformats.org/spreadsheetml/2006/main" count="2390" uniqueCount="1991">
  <si>
    <t>XXX Yacht Maintenance Schedule</t>
  </si>
  <si>
    <t>Engine</t>
  </si>
  <si>
    <t>Job Required</t>
  </si>
  <si>
    <t>Hours Due</t>
  </si>
  <si>
    <t>Months Due</t>
  </si>
  <si>
    <t>Last Done Date</t>
  </si>
  <si>
    <t>Parts Required</t>
  </si>
  <si>
    <t>Water Maker</t>
  </si>
  <si>
    <t>Comments</t>
  </si>
  <si>
    <t>Change primary fuel filter</t>
  </si>
  <si>
    <t>Change secondary &amp; tertiary fuel filters</t>
  </si>
  <si>
    <t>Clean air filter</t>
  </si>
  <si>
    <t>Test start Batteries</t>
  </si>
  <si>
    <t>Drain water off fuel filter</t>
  </si>
  <si>
    <t>Change oil filter</t>
  </si>
  <si>
    <t>diesel</t>
  </si>
  <si>
    <t>Sail Drive</t>
  </si>
  <si>
    <t>Replace anodes</t>
  </si>
  <si>
    <t>Check gear lever</t>
  </si>
  <si>
    <t>Paint Antifoul</t>
  </si>
  <si>
    <t>Prop speed on propeller</t>
  </si>
  <si>
    <t>Prop speed</t>
  </si>
  <si>
    <t>Replace gear oil</t>
  </si>
  <si>
    <t>Check O ring</t>
  </si>
  <si>
    <t>When Due</t>
  </si>
  <si>
    <t>Replace internal seals</t>
  </si>
  <si>
    <t>When oil looks milky</t>
  </si>
  <si>
    <t>Electrical</t>
  </si>
  <si>
    <t>Change impeller</t>
  </si>
  <si>
    <t>Plumbing</t>
  </si>
  <si>
    <t>Steering</t>
  </si>
  <si>
    <t>Safety Gear</t>
  </si>
  <si>
    <t>Check Fire Entinguishers</t>
  </si>
  <si>
    <t>Inflate Life Jackets</t>
  </si>
  <si>
    <t>Life Raft Service</t>
  </si>
  <si>
    <t>Check Life Rings</t>
  </si>
  <si>
    <t>Check Harnesses</t>
  </si>
  <si>
    <t>Check life lines</t>
  </si>
  <si>
    <t>Sails</t>
  </si>
  <si>
    <t>Anchoring</t>
  </si>
  <si>
    <t>Replace batteries in grab bag</t>
  </si>
  <si>
    <t>Replace batteries in EPIRB</t>
  </si>
  <si>
    <t>Test bilge pumps &amp; alarm</t>
  </si>
  <si>
    <t>Lubricate bow roller</t>
  </si>
  <si>
    <t>Windlass</t>
  </si>
  <si>
    <t>Rig</t>
  </si>
  <si>
    <t>Hull</t>
  </si>
  <si>
    <t>Waterblast antifoul</t>
  </si>
  <si>
    <t>Re-paint antifoul</t>
  </si>
  <si>
    <t>Recharge/equalise batteries</t>
  </si>
  <si>
    <t>Outboard Motor</t>
  </si>
  <si>
    <t>WD40 or Silicone grease</t>
  </si>
  <si>
    <t>Spray electrical connections</t>
  </si>
  <si>
    <t>Mix fuel and oil</t>
  </si>
  <si>
    <t>Check fuel lines</t>
  </si>
  <si>
    <t>Check hose clips</t>
  </si>
  <si>
    <t>Clean engine bay</t>
  </si>
  <si>
    <t>Check fuel tank air vent opens &amp; closes</t>
  </si>
  <si>
    <t>Replace fuel filter</t>
  </si>
  <si>
    <t>Flush with fresh water as often as possible</t>
  </si>
  <si>
    <t>Fresh water</t>
  </si>
  <si>
    <t>When fresh water available</t>
  </si>
  <si>
    <t>Check for external corrosion</t>
  </si>
  <si>
    <t>Check for wear on pull cord</t>
  </si>
  <si>
    <t>Replace sheer pin</t>
  </si>
  <si>
    <t>If you break it</t>
  </si>
  <si>
    <t>Sheer pin</t>
  </si>
  <si>
    <t>Replace spark plug</t>
  </si>
  <si>
    <t>Check engine for corrosion</t>
  </si>
  <si>
    <t>Check all electrical connections are clean &amp; secure</t>
  </si>
  <si>
    <t>Check fuses</t>
  </si>
  <si>
    <t>Check light bulbs</t>
  </si>
  <si>
    <t>Spare bulbs</t>
  </si>
  <si>
    <t>Spare fuses</t>
  </si>
  <si>
    <t>Check sea cocks</t>
  </si>
  <si>
    <t>Check life jacket cylinders</t>
  </si>
  <si>
    <t>Cylinders</t>
  </si>
  <si>
    <t>Check first aid kit</t>
  </si>
  <si>
    <t>Check grab bag</t>
  </si>
  <si>
    <t>Check anchor shackles</t>
  </si>
  <si>
    <t>Clean &amp; inspect anchor chain</t>
  </si>
  <si>
    <t xml:space="preserve">Clean &amp; inspect anchor </t>
  </si>
  <si>
    <t>Check chafing gear</t>
  </si>
  <si>
    <t>Check mooring lines</t>
  </si>
  <si>
    <t>Check &amp; clean fenders</t>
  </si>
  <si>
    <t>Check spare anchor &amp; rode</t>
  </si>
  <si>
    <t>Check bilge pumps</t>
  </si>
  <si>
    <t>Deck Gear</t>
  </si>
  <si>
    <t>Service winches</t>
  </si>
  <si>
    <t>Ensure staunchions are secure</t>
  </si>
  <si>
    <t>Check jammers</t>
  </si>
  <si>
    <t>Check sheets</t>
  </si>
  <si>
    <t>Clean bilge</t>
  </si>
  <si>
    <t>Check emergency pumps</t>
  </si>
  <si>
    <t>Check grab handles</t>
  </si>
  <si>
    <t>Ensure deck grip is clean</t>
  </si>
  <si>
    <t>Ensure thru hulls all have wooden plugs</t>
  </si>
  <si>
    <t>Check steering cables</t>
  </si>
  <si>
    <t>Lubricate steering cables</t>
  </si>
  <si>
    <t>Check for any tears &amp; patch</t>
  </si>
  <si>
    <t>Lubricate sail track</t>
  </si>
  <si>
    <t>Remove sails if leaving for a long period</t>
  </si>
  <si>
    <t>Cover sails to prevent UV damage</t>
  </si>
  <si>
    <t>Check battens &amp; pockets</t>
  </si>
  <si>
    <t>Check seam stitching</t>
  </si>
  <si>
    <t>Inspect head, tack &amp; reef points</t>
  </si>
  <si>
    <t>Replace tell tails if required</t>
  </si>
  <si>
    <t>Check water pumps</t>
  </si>
  <si>
    <t>Wash sheets and halyards</t>
  </si>
  <si>
    <t>Dinghy</t>
  </si>
  <si>
    <t>Clean</t>
  </si>
  <si>
    <t>Check anchor</t>
  </si>
  <si>
    <t>Check painter</t>
  </si>
  <si>
    <t>Ensure there is a bailer</t>
  </si>
  <si>
    <t>Check shore power connections</t>
  </si>
  <si>
    <t>Gas System</t>
  </si>
  <si>
    <t>Fill gas bottles</t>
  </si>
  <si>
    <t>Check gas lines</t>
  </si>
  <si>
    <t>Check flares &amp; replace as necessary</t>
  </si>
  <si>
    <t>Check bitter end tied securely with line</t>
  </si>
  <si>
    <t>Check knife</t>
  </si>
  <si>
    <t>Check line and buoy for emergency ditching</t>
  </si>
  <si>
    <t>Cruising Costs</t>
  </si>
  <si>
    <t>Year 1</t>
  </si>
  <si>
    <t>Year 2</t>
  </si>
  <si>
    <t>Year 3</t>
  </si>
  <si>
    <t>Year 4</t>
  </si>
  <si>
    <t>Year 5</t>
  </si>
  <si>
    <t xml:space="preserve">Year 6 </t>
  </si>
  <si>
    <t>Year 7</t>
  </si>
  <si>
    <t>Location</t>
  </si>
  <si>
    <t>Boat Insurance</t>
  </si>
  <si>
    <t>Health Insurance</t>
  </si>
  <si>
    <t>Fuel</t>
  </si>
  <si>
    <t>Marina/Mooring fees</t>
  </si>
  <si>
    <t>Customs fees</t>
  </si>
  <si>
    <t>Communications</t>
  </si>
  <si>
    <t>Groceries &amp; Alcohol</t>
  </si>
  <si>
    <t>Entertainment</t>
  </si>
  <si>
    <t>Transportation</t>
  </si>
  <si>
    <t>Clothing</t>
  </si>
  <si>
    <t>Household Expenses</t>
  </si>
  <si>
    <t>Laundry</t>
  </si>
  <si>
    <t>Travel Home</t>
  </si>
  <si>
    <t>Charts/Navigation/Guides</t>
  </si>
  <si>
    <t>Medical Expenses</t>
  </si>
  <si>
    <t>Gifts</t>
  </si>
  <si>
    <t>Other</t>
  </si>
  <si>
    <t>Sightseeing</t>
  </si>
  <si>
    <t>Total</t>
  </si>
  <si>
    <t>Year 8</t>
  </si>
  <si>
    <t>Year 9</t>
  </si>
  <si>
    <t>Year 10</t>
  </si>
  <si>
    <t>Boat Maintenance</t>
  </si>
  <si>
    <t>Haulout fees</t>
  </si>
  <si>
    <t>Check hull-deck joint</t>
  </si>
  <si>
    <t>Check cleats ensure back plates and nuts are secure</t>
  </si>
  <si>
    <t>Check for any loose connections</t>
  </si>
  <si>
    <t>Check bulkheads for any sign of movement</t>
  </si>
  <si>
    <t>Is toilet working correctly</t>
  </si>
  <si>
    <t>Check all taps working correctly</t>
  </si>
  <si>
    <t>Check toilet is bolted down firmly</t>
  </si>
  <si>
    <t>Check toilet seat is secure</t>
  </si>
  <si>
    <t>Check all doors and lockers open and close</t>
  </si>
  <si>
    <t>Check shower sump and drain</t>
  </si>
  <si>
    <t>Check and clean water tanks</t>
  </si>
  <si>
    <t>Check keel bolts</t>
  </si>
  <si>
    <t>Colour codes on hoses - Red - Fresh Hot</t>
  </si>
  <si>
    <t>Colour codes on hoses - Blue - Fresh Cold</t>
  </si>
  <si>
    <t>Colour codes on hoses - Green - Salt water</t>
  </si>
  <si>
    <t>Colour codes on hoses - Red - Fuel</t>
  </si>
  <si>
    <t>Check gas pipes - Yellow - Gas</t>
  </si>
  <si>
    <t>Check gimbles on stove</t>
  </si>
  <si>
    <t>Ensure gas bottles are securely stowed</t>
  </si>
  <si>
    <t>Check all windows and ports are watertight</t>
  </si>
  <si>
    <t>Check grab rails are securely fastened</t>
  </si>
  <si>
    <t>Navigation &amp; Comms</t>
  </si>
  <si>
    <t>Check GPS works</t>
  </si>
  <si>
    <t>Do VHF Radio Check</t>
  </si>
  <si>
    <t>Check spare batteries</t>
  </si>
  <si>
    <t>Swing compass</t>
  </si>
  <si>
    <t>Check compass light</t>
  </si>
  <si>
    <t>Check binoculars</t>
  </si>
  <si>
    <t>Appropriate charts &amp; guides on board</t>
  </si>
  <si>
    <t>Update log-book</t>
  </si>
  <si>
    <t>Check time piece</t>
  </si>
  <si>
    <t>Galley</t>
  </si>
  <si>
    <t>Ensure heavy items are well stowed</t>
  </si>
  <si>
    <t>Clean cupboards</t>
  </si>
  <si>
    <t>Check gimbal on stove works</t>
  </si>
  <si>
    <t>Check &amp; clean fridge</t>
  </si>
  <si>
    <t>Clean stove</t>
  </si>
  <si>
    <t>Check CO2 alarm works</t>
  </si>
  <si>
    <t>Adjustment nuts should be tight</t>
  </si>
  <si>
    <t>Sheave supports firmly mounted</t>
  </si>
  <si>
    <t>Ensure area is free from gear &amp; tangles</t>
  </si>
  <si>
    <t>Examine rudder shaft</t>
  </si>
  <si>
    <t>Test emergency steering</t>
  </si>
  <si>
    <t>Check water strainer</t>
  </si>
  <si>
    <t>Check for leaks in fuel system</t>
  </si>
  <si>
    <t>Check water hoses for leaks</t>
  </si>
  <si>
    <t>Check hose clips are tight</t>
  </si>
  <si>
    <t>Check exhaust system</t>
  </si>
  <si>
    <t>Ensure fuel lift pump works</t>
  </si>
  <si>
    <t>Check engine mounts</t>
  </si>
  <si>
    <t>Change oil &amp; check levels</t>
  </si>
  <si>
    <t>Spare belts of every size</t>
  </si>
  <si>
    <t>Spare hose clips</t>
  </si>
  <si>
    <t>Ensure batteries are securely fastened</t>
  </si>
  <si>
    <t>Check cockpit drains are clear</t>
  </si>
  <si>
    <t>Check winch handles</t>
  </si>
  <si>
    <t>spare winch handle</t>
  </si>
  <si>
    <t>End for end &amp; examine all halyards</t>
  </si>
  <si>
    <t>Check all blocks and shackles are tight</t>
  </si>
  <si>
    <t>Check jack lines and pad eyes</t>
  </si>
  <si>
    <t>Check condition of eyes &amp; cringles</t>
  </si>
  <si>
    <t>Check fog horn</t>
  </si>
  <si>
    <t>Check wire cutters</t>
  </si>
  <si>
    <t>Boat</t>
  </si>
  <si>
    <t>Design</t>
  </si>
  <si>
    <t>Hull #</t>
  </si>
  <si>
    <t>Home Port</t>
  </si>
  <si>
    <t>Designer</t>
  </si>
  <si>
    <t>Builder</t>
  </si>
  <si>
    <t>Commissioned</t>
  </si>
  <si>
    <t>Launched</t>
  </si>
  <si>
    <t>Construction</t>
  </si>
  <si>
    <t>LOA</t>
  </si>
  <si>
    <t>Waterline</t>
  </si>
  <si>
    <t>Beam</t>
  </si>
  <si>
    <t>Draft</t>
  </si>
  <si>
    <t>Displacement</t>
  </si>
  <si>
    <t>Ballast</t>
  </si>
  <si>
    <t>Sail Area</t>
  </si>
  <si>
    <t>Hull Speed</t>
  </si>
  <si>
    <t>Travel Lifting points</t>
  </si>
  <si>
    <t>Main Engine</t>
  </si>
  <si>
    <t>Raw Water Pump</t>
  </si>
  <si>
    <t>Mountings</t>
  </si>
  <si>
    <t>Exhaust</t>
  </si>
  <si>
    <t>Instruments</t>
  </si>
  <si>
    <t>Oil Filter</t>
  </si>
  <si>
    <t>Fuel Filters</t>
  </si>
  <si>
    <t>Control Cables</t>
  </si>
  <si>
    <t>Transmission</t>
  </si>
  <si>
    <t>Propeller</t>
  </si>
  <si>
    <t>Bilge Pumps</t>
  </si>
  <si>
    <t>Shower Sump</t>
  </si>
  <si>
    <t>Fresh Water Pump</t>
  </si>
  <si>
    <t>Head Pump</t>
  </si>
  <si>
    <t>Fresh Water Tank</t>
  </si>
  <si>
    <t>Fuel Tank</t>
  </si>
  <si>
    <t>Jerry Cans</t>
  </si>
  <si>
    <t>Holding Tank</t>
  </si>
  <si>
    <t>Mast</t>
  </si>
  <si>
    <t>Boom</t>
  </si>
  <si>
    <t>Rigging</t>
  </si>
  <si>
    <t>Furler</t>
  </si>
  <si>
    <t>Reefing</t>
  </si>
  <si>
    <t>Lazy Jacks</t>
  </si>
  <si>
    <t>Halyards</t>
  </si>
  <si>
    <t>Boom Brake</t>
  </si>
  <si>
    <t>Pole</t>
  </si>
  <si>
    <t>Leech</t>
  </si>
  <si>
    <t>Luff</t>
  </si>
  <si>
    <t>Foot</t>
  </si>
  <si>
    <t>Area</t>
  </si>
  <si>
    <t>Main</t>
  </si>
  <si>
    <t>Genoa</t>
  </si>
  <si>
    <t>Storm Jib</t>
  </si>
  <si>
    <t>Winches</t>
  </si>
  <si>
    <t>Jammers</t>
  </si>
  <si>
    <t>Blocks</t>
  </si>
  <si>
    <t>Running Rigging</t>
  </si>
  <si>
    <t>Mainsheet</t>
  </si>
  <si>
    <t>Line Size</t>
  </si>
  <si>
    <t>Length</t>
  </si>
  <si>
    <t>Genoa Sheet</t>
  </si>
  <si>
    <t>Fabric</t>
  </si>
  <si>
    <t>Main Halyard</t>
  </si>
  <si>
    <t>Outhaul</t>
  </si>
  <si>
    <t>Cunningham</t>
  </si>
  <si>
    <t>Genoa Halyard</t>
  </si>
  <si>
    <t>Spinnaker Sheets</t>
  </si>
  <si>
    <t>Spinnaker Halyards</t>
  </si>
  <si>
    <t>Topper</t>
  </si>
  <si>
    <t>Downhaul</t>
  </si>
  <si>
    <t>Boom topper</t>
  </si>
  <si>
    <t>Vang</t>
  </si>
  <si>
    <t>Genoa Furling sheets</t>
  </si>
  <si>
    <t>Life Lines</t>
  </si>
  <si>
    <t>Safety Equipment</t>
  </si>
  <si>
    <t>Liferaft</t>
  </si>
  <si>
    <t>EPIRB</t>
  </si>
  <si>
    <t>Radar Reflector</t>
  </si>
  <si>
    <t>Flares</t>
  </si>
  <si>
    <t>Life Jackets</t>
  </si>
  <si>
    <t>Drogue</t>
  </si>
  <si>
    <t>Sling</t>
  </si>
  <si>
    <t>Life Rings</t>
  </si>
  <si>
    <t>Anchor</t>
  </si>
  <si>
    <t>Chain</t>
  </si>
  <si>
    <t>Spare Anchor</t>
  </si>
  <si>
    <t>Anchor Ball</t>
  </si>
  <si>
    <t>Chain/Rode</t>
  </si>
  <si>
    <t>Fenders</t>
  </si>
  <si>
    <t>Mooring Lines</t>
  </si>
  <si>
    <t>Shore Line</t>
  </si>
  <si>
    <t>Wire Cutters</t>
  </si>
  <si>
    <t>Fire Extinguishers</t>
  </si>
  <si>
    <t>Jacklines</t>
  </si>
  <si>
    <t>Fire Blanket</t>
  </si>
  <si>
    <t>Grab Bag</t>
  </si>
  <si>
    <t>Bosuns Chair</t>
  </si>
  <si>
    <t>Wiring</t>
  </si>
  <si>
    <t>Lighting</t>
  </si>
  <si>
    <t>Shore Power</t>
  </si>
  <si>
    <t>Altenator</t>
  </si>
  <si>
    <t>Batteries</t>
  </si>
  <si>
    <t>Regulator</t>
  </si>
  <si>
    <t>Solar Panels</t>
  </si>
  <si>
    <t>Solar Regulator</t>
  </si>
  <si>
    <t>Inverter</t>
  </si>
  <si>
    <t>Controller</t>
  </si>
  <si>
    <t>Switch Board</t>
  </si>
  <si>
    <t>Fans</t>
  </si>
  <si>
    <t>Interior Lighting</t>
  </si>
  <si>
    <t>Exterior Lighting</t>
  </si>
  <si>
    <t>Navigation &amp; Communication</t>
  </si>
  <si>
    <t>Sail #</t>
  </si>
  <si>
    <t>VHF</t>
  </si>
  <si>
    <t>VHF Call Sign</t>
  </si>
  <si>
    <t>MMSI</t>
  </si>
  <si>
    <t>Antenna</t>
  </si>
  <si>
    <t>GPS</t>
  </si>
  <si>
    <t>Autopilot</t>
  </si>
  <si>
    <t>Depth Sounder</t>
  </si>
  <si>
    <t>Speed Log</t>
  </si>
  <si>
    <t>Wind Speed</t>
  </si>
  <si>
    <t>Stereo</t>
  </si>
  <si>
    <t>Compass</t>
  </si>
  <si>
    <t>Spotlight</t>
  </si>
  <si>
    <t>Mooring &amp; Anchoring</t>
  </si>
  <si>
    <t>Snubber</t>
  </si>
  <si>
    <t>Marker Buoy</t>
  </si>
  <si>
    <t>Boat Hook</t>
  </si>
  <si>
    <t>Knife in locker</t>
  </si>
  <si>
    <t>Knife at helm</t>
  </si>
  <si>
    <t>Mainsail Cover</t>
  </si>
  <si>
    <t>Paint</t>
  </si>
  <si>
    <t>Teak Finish</t>
  </si>
  <si>
    <t>Deck Paint</t>
  </si>
  <si>
    <t>Hull Paint</t>
  </si>
  <si>
    <t>Bottom Paint</t>
  </si>
  <si>
    <t>Stove</t>
  </si>
  <si>
    <t>Sink</t>
  </si>
  <si>
    <t>Bench Tops</t>
  </si>
  <si>
    <t>Storage</t>
  </si>
  <si>
    <t>Taps</t>
  </si>
  <si>
    <t>BBQ</t>
  </si>
  <si>
    <t>Berths</t>
  </si>
  <si>
    <t>Mattresses</t>
  </si>
  <si>
    <t>Pillows</t>
  </si>
  <si>
    <t>Water Filter</t>
  </si>
  <si>
    <t>Head</t>
  </si>
  <si>
    <t>Toilet</t>
  </si>
  <si>
    <t>Shower</t>
  </si>
  <si>
    <t>Upholstery</t>
  </si>
  <si>
    <t>Ventilation</t>
  </si>
  <si>
    <t>Make</t>
  </si>
  <si>
    <t>Model</t>
  </si>
  <si>
    <t>Motor</t>
  </si>
  <si>
    <t>Hoist</t>
  </si>
  <si>
    <t>Painter</t>
  </si>
  <si>
    <t>Wheels</t>
  </si>
  <si>
    <t>Covers</t>
  </si>
  <si>
    <t>XXX Yacht Running Costs</t>
  </si>
  <si>
    <t>Traveller</t>
  </si>
  <si>
    <t>Tracks</t>
  </si>
  <si>
    <t>Seacocks</t>
  </si>
  <si>
    <t>Staunchions</t>
  </si>
  <si>
    <t>Cleats</t>
  </si>
  <si>
    <t>Date</t>
  </si>
  <si>
    <t>Keel type</t>
  </si>
  <si>
    <t>Ladder</t>
  </si>
  <si>
    <t>Hatches</t>
  </si>
  <si>
    <t>Interior Accommodation</t>
  </si>
  <si>
    <t>Seating</t>
  </si>
  <si>
    <t>Navigation Area</t>
  </si>
  <si>
    <t>Cabins</t>
  </si>
  <si>
    <t>Backstay Adjuster</t>
  </si>
  <si>
    <t>LWL</t>
  </si>
  <si>
    <t>CE Certificate</t>
  </si>
  <si>
    <t>Autohelm</t>
  </si>
  <si>
    <t>Anchor Locker</t>
  </si>
  <si>
    <t>Anchor Roller</t>
  </si>
  <si>
    <t>Toe Rail</t>
  </si>
  <si>
    <t>Cockpit Drains</t>
  </si>
  <si>
    <t>Handrails</t>
  </si>
  <si>
    <t>Gas Locker</t>
  </si>
  <si>
    <t>Bimini</t>
  </si>
  <si>
    <t>Dodger</t>
  </si>
  <si>
    <t>Registration</t>
  </si>
  <si>
    <t>Harnesses</t>
  </si>
  <si>
    <t>Other Locker</t>
  </si>
  <si>
    <t>Arch</t>
  </si>
  <si>
    <t>Davits</t>
  </si>
  <si>
    <t>Liferaft Stowage</t>
  </si>
  <si>
    <t>Rudder</t>
  </si>
  <si>
    <t>Emergency Steering</t>
  </si>
  <si>
    <t>Heating</t>
  </si>
  <si>
    <t>Blinds &amp; Nets</t>
  </si>
  <si>
    <t>First Aid Kit</t>
  </si>
  <si>
    <t>Buckets</t>
  </si>
  <si>
    <t>Safety Plugs</t>
  </si>
  <si>
    <t>Air Draft</t>
  </si>
  <si>
    <t>Personal Items on Board XXX Yacht</t>
  </si>
  <si>
    <t>Wet Weather Jacket</t>
  </si>
  <si>
    <t>Wet Weather Pants</t>
  </si>
  <si>
    <t>Sailing Boots</t>
  </si>
  <si>
    <t>Gloves</t>
  </si>
  <si>
    <t>Electronics</t>
  </si>
  <si>
    <t>Laptop</t>
  </si>
  <si>
    <t>iPad</t>
  </si>
  <si>
    <t>Phone</t>
  </si>
  <si>
    <t>PLB</t>
  </si>
  <si>
    <t>Bluetooth Speaker</t>
  </si>
  <si>
    <t>Navigation</t>
  </si>
  <si>
    <t>Handheld VHF</t>
  </si>
  <si>
    <t>Binoculars</t>
  </si>
  <si>
    <t>Games</t>
  </si>
  <si>
    <t>Kindle</t>
  </si>
  <si>
    <t>Headlamp Torch</t>
  </si>
  <si>
    <t>Luci Light</t>
  </si>
  <si>
    <t>Diving</t>
  </si>
  <si>
    <t>Tanks</t>
  </si>
  <si>
    <t>Regulators</t>
  </si>
  <si>
    <t>Wetsuits</t>
  </si>
  <si>
    <t>Mask</t>
  </si>
  <si>
    <t>Snorkel</t>
  </si>
  <si>
    <t>Fins</t>
  </si>
  <si>
    <t>Bag</t>
  </si>
  <si>
    <t>Hers</t>
  </si>
  <si>
    <t>Date Bought</t>
  </si>
  <si>
    <t>Value</t>
  </si>
  <si>
    <t>His</t>
  </si>
  <si>
    <t>Paddle Board</t>
  </si>
  <si>
    <t xml:space="preserve">Paddle </t>
  </si>
  <si>
    <t>Pump</t>
  </si>
  <si>
    <t>Folding Bikes</t>
  </si>
  <si>
    <t>Accessories</t>
  </si>
  <si>
    <t>Lights</t>
  </si>
  <si>
    <t>Helmet</t>
  </si>
  <si>
    <t>Lock</t>
  </si>
  <si>
    <t>Books</t>
  </si>
  <si>
    <t>Personal Details Crew of XXX Yacht</t>
  </si>
  <si>
    <t>Full Name</t>
  </si>
  <si>
    <t>Date of Birth</t>
  </si>
  <si>
    <t>Place of Birth</t>
  </si>
  <si>
    <t>Passport #</t>
  </si>
  <si>
    <t>Nationality</t>
  </si>
  <si>
    <t>Doctor</t>
  </si>
  <si>
    <t>Dentist</t>
  </si>
  <si>
    <t>Medical Conditions</t>
  </si>
  <si>
    <t>Bank</t>
  </si>
  <si>
    <t>Account #</t>
  </si>
  <si>
    <t>Shares</t>
  </si>
  <si>
    <t>Funds</t>
  </si>
  <si>
    <t>Lawyer</t>
  </si>
  <si>
    <t>Drivers License #</t>
  </si>
  <si>
    <t>Credit Card type</t>
  </si>
  <si>
    <t>Credit Card number</t>
  </si>
  <si>
    <t>Credit Card Contact</t>
  </si>
  <si>
    <t>Bank Manager</t>
  </si>
  <si>
    <t>Boating Qualifications</t>
  </si>
  <si>
    <t>Boatmaster</t>
  </si>
  <si>
    <t>Coastal Skipper</t>
  </si>
  <si>
    <t>Ocean Yachtmaster</t>
  </si>
  <si>
    <t>VHF License</t>
  </si>
  <si>
    <t>Marine Medic</t>
  </si>
  <si>
    <t>Sea Survival</t>
  </si>
  <si>
    <t>Deck Check</t>
  </si>
  <si>
    <t>End for end or visually check entire length of the two halyards you will go up the mast on to ensure they are not damaged</t>
  </si>
  <si>
    <t>Split pins are not broken or missing</t>
  </si>
  <si>
    <t>No broken strands of wire</t>
  </si>
  <si>
    <t>No visible signs of cracking along swage</t>
  </si>
  <si>
    <t>No visible signs of rust streaking indicating broken strands or cracks</t>
  </si>
  <si>
    <t>Halyards lead correctly to exit slots, chafe guards if fitted are secure and in good condition</t>
  </si>
  <si>
    <t>No visible signs of damage to forestay from anchor</t>
  </si>
  <si>
    <t>Masthead</t>
  </si>
  <si>
    <t>Halyard sheaves rotate freely</t>
  </si>
  <si>
    <t>Sideways movement of sheave not too excessive</t>
  </si>
  <si>
    <t>No sharp edges of sheave able to cause wear to halyard</t>
  </si>
  <si>
    <t xml:space="preserve">Sheave correctly sized/shaped for halyard type (wire or rope) </t>
  </si>
  <si>
    <t>Electrical wires are clamped correctly and not suspended by their own weight</t>
  </si>
  <si>
    <t>Windex/wind gear correctly aligned and operating freely</t>
  </si>
  <si>
    <t>Forestay &amp; Furler</t>
  </si>
  <si>
    <t>Roller furler headstay is not damaged from halyard wrap</t>
  </si>
  <si>
    <t>Halyard leads at the correct angle to the swivel car (see furler manual)</t>
  </si>
  <si>
    <t>Slacken genoa halyard and inspect wear on sheaves, fairlead and top swivel</t>
  </si>
  <si>
    <t>Sheave correctly sized/shaped for halyard type (wire or rope)</t>
  </si>
  <si>
    <t>Mast tang pin hole has not elongated</t>
  </si>
  <si>
    <t>No signs of corrosion around mast tangs</t>
  </si>
  <si>
    <t>Forestay has room to articulate</t>
  </si>
  <si>
    <t>Fastenings all secure</t>
  </si>
  <si>
    <t>No visible signs of cracking along length of swage</t>
  </si>
  <si>
    <t>No visible signs of rust streaking, indicating broken strands or cracks</t>
  </si>
  <si>
    <t>Inner Forestay/Cap Shrouds</t>
  </si>
  <si>
    <t>Spreader Root</t>
  </si>
  <si>
    <t>No signs of cracking or movement</t>
  </si>
  <si>
    <t>Fastenings all Secure</t>
  </si>
  <si>
    <t>Spreader Ends</t>
  </si>
  <si>
    <t>Remove Covers for inspection and replace afterwards</t>
  </si>
  <si>
    <t>Wire is securely seized or clamped in spreader end design</t>
  </si>
  <si>
    <t>No broken strands or wear</t>
  </si>
  <si>
    <t>Spinnaker Pole Ring and Car</t>
  </si>
  <si>
    <t>Attachment points are secure</t>
  </si>
  <si>
    <t>Pole ring is sized correctly for pole end</t>
  </si>
  <si>
    <t>Deck Collar</t>
  </si>
  <si>
    <t>Collar is secure in position</t>
  </si>
  <si>
    <t>Water tight shield is secure and not perished</t>
  </si>
  <si>
    <t>Mast Step</t>
  </si>
  <si>
    <t>No evidence of excessive corrosion</t>
  </si>
  <si>
    <t>Mast step is secure to hull</t>
  </si>
  <si>
    <t>Chain Plates</t>
  </si>
  <si>
    <t>No sign of elongation in pin holes</t>
  </si>
  <si>
    <t>Chain plates align with stay angles</t>
  </si>
  <si>
    <t>No evidence of fracture in chainplate at deck level</t>
  </si>
  <si>
    <t>Chain plated are fastened securely below deck to hull integrity</t>
  </si>
  <si>
    <t>Gooseneck/Vang Knuckles</t>
  </si>
  <si>
    <t>Split pins are covered and well protected to avoid damage to sails</t>
  </si>
  <si>
    <t>No signs of excessive wear on spacers or bushes</t>
  </si>
  <si>
    <t>No signs of elongation in fittings</t>
  </si>
  <si>
    <t>Date of Issue</t>
  </si>
  <si>
    <t>Place of Issue</t>
  </si>
  <si>
    <t>Date of Expiry</t>
  </si>
  <si>
    <t>Hiking</t>
  </si>
  <si>
    <t>Boots</t>
  </si>
  <si>
    <t>Gaiters</t>
  </si>
  <si>
    <t>Pack</t>
  </si>
  <si>
    <t>Walking poles</t>
  </si>
  <si>
    <t>Jet Boil</t>
  </si>
  <si>
    <t>Galley Gear</t>
  </si>
  <si>
    <t>Sextant</t>
  </si>
  <si>
    <t>Time Piece</t>
  </si>
  <si>
    <t>Torch</t>
  </si>
  <si>
    <t>Catch Bag</t>
  </si>
  <si>
    <t>Weight Belt</t>
  </si>
  <si>
    <t>Check coolant/antifreeze levels</t>
  </si>
  <si>
    <t xml:space="preserve">Check transmission oil </t>
  </si>
  <si>
    <t>Check drive belt alignment tension &amp; bearings</t>
  </si>
  <si>
    <t>Check fuel filters</t>
  </si>
  <si>
    <t>Replace fuel filters</t>
  </si>
  <si>
    <t>Bleed diesel system</t>
  </si>
  <si>
    <t>Add fuel treatment check for contamination</t>
  </si>
  <si>
    <t>Inspect injection pump and injectors</t>
  </si>
  <si>
    <t>Make a note of level, change in level</t>
  </si>
  <si>
    <t>Make a note of colour, consistency and smell</t>
  </si>
  <si>
    <t>Check engine oil levels</t>
  </si>
  <si>
    <t>Check insulation</t>
  </si>
  <si>
    <t>Ensure battery terminals are tight</t>
  </si>
  <si>
    <t>Clean battery tops and terminals</t>
  </si>
  <si>
    <t>Check electrolyte levels in wet cell batteries</t>
  </si>
  <si>
    <t>Replace sail drive/propeller anode</t>
  </si>
  <si>
    <t>Anode</t>
  </si>
  <si>
    <t>Grease moving parts</t>
  </si>
  <si>
    <t>Inspect hull for any dents or signs of osmosis</t>
  </si>
  <si>
    <t>Is the rudder in line with keel</t>
  </si>
  <si>
    <t>Check for any cavitation on propeller</t>
  </si>
  <si>
    <t xml:space="preserve">Ensure all hose clamps are tight </t>
  </si>
  <si>
    <t>Inspect &amp; squeeze all hoses for leaks &amp; kinks</t>
  </si>
  <si>
    <t>Fishing Gear</t>
  </si>
  <si>
    <t>Flags</t>
  </si>
  <si>
    <t>Bedding &amp; Linen</t>
  </si>
  <si>
    <t>Duvet Inners</t>
  </si>
  <si>
    <t>Sheets</t>
  </si>
  <si>
    <t>Duvet Covers</t>
  </si>
  <si>
    <t>Sleeping bags</t>
  </si>
  <si>
    <t>Towels</t>
  </si>
  <si>
    <t>Photography</t>
  </si>
  <si>
    <t>Camera</t>
  </si>
  <si>
    <t>GoPro</t>
  </si>
  <si>
    <t>XXX Yacht Passage Plan</t>
  </si>
  <si>
    <t>Departure Date</t>
  </si>
  <si>
    <t>Departure Point</t>
  </si>
  <si>
    <t>Destination Point</t>
  </si>
  <si>
    <t>Distance</t>
  </si>
  <si>
    <t>Estimated Date of Arrival</t>
  </si>
  <si>
    <t>Orange = Fields to complete each trip</t>
  </si>
  <si>
    <t>Yellow = standard average for your boat</t>
  </si>
  <si>
    <t>Blue = formulas - do not modify</t>
  </si>
  <si>
    <t>Number of crew on board</t>
  </si>
  <si>
    <t>Fresh water on board</t>
  </si>
  <si>
    <t>Fresh water surplus/shortfall</t>
  </si>
  <si>
    <t>Skipper</t>
  </si>
  <si>
    <t>First Mate</t>
  </si>
  <si>
    <t>Crew</t>
  </si>
  <si>
    <t>0300-0600</t>
  </si>
  <si>
    <t>0600-0900</t>
  </si>
  <si>
    <t>0900-1200</t>
  </si>
  <si>
    <t>1200-1500</t>
  </si>
  <si>
    <t>1500-1800</t>
  </si>
  <si>
    <t>1800-2100</t>
  </si>
  <si>
    <t>2100-2400</t>
  </si>
  <si>
    <t>0000-0300</t>
  </si>
  <si>
    <t>Day 1</t>
  </si>
  <si>
    <t>Day 2</t>
  </si>
  <si>
    <t>Day 3</t>
  </si>
  <si>
    <t>Crew List</t>
  </si>
  <si>
    <t>First Name</t>
  </si>
  <si>
    <t>Last Name</t>
  </si>
  <si>
    <t>Contact Details</t>
  </si>
  <si>
    <t>Satellite Phone #</t>
  </si>
  <si>
    <t>MMSI #</t>
  </si>
  <si>
    <t>VHF Callsign</t>
  </si>
  <si>
    <t>Email</t>
  </si>
  <si>
    <t>Website</t>
  </si>
  <si>
    <t>Facebook</t>
  </si>
  <si>
    <t>Boat Details</t>
  </si>
  <si>
    <t>Vessel Make and Model</t>
  </si>
  <si>
    <t>Country of Registration</t>
  </si>
  <si>
    <t>Registration Number</t>
  </si>
  <si>
    <t>Sail Number</t>
  </si>
  <si>
    <t>Passage Plan</t>
  </si>
  <si>
    <t>Nautical Miles</t>
  </si>
  <si>
    <t>Knots</t>
  </si>
  <si>
    <t>Days</t>
  </si>
  <si>
    <t>Litres</t>
  </si>
  <si>
    <t>Hours</t>
  </si>
  <si>
    <t>Litres per hour</t>
  </si>
  <si>
    <t xml:space="preserve">Litres </t>
  </si>
  <si>
    <t xml:space="preserve">Average boat speed </t>
  </si>
  <si>
    <t xml:space="preserve">Average Fuel Consumption </t>
  </si>
  <si>
    <t xml:space="preserve">Fuel required if motoring whole journey </t>
  </si>
  <si>
    <t xml:space="preserve">Fuel on board </t>
  </si>
  <si>
    <t xml:space="preserve">Fuel surplus/shortfall </t>
  </si>
  <si>
    <t>Litres per person per day</t>
  </si>
  <si>
    <t xml:space="preserve">Fresh drinking water required for passage </t>
  </si>
  <si>
    <t>EPIRB Registration #</t>
  </si>
  <si>
    <t>Type</t>
  </si>
  <si>
    <t>Sailboat/Yacht</t>
  </si>
  <si>
    <t>Engine Make/Model/Size</t>
  </si>
  <si>
    <t>Name of Skipper</t>
  </si>
  <si>
    <t>Contact</t>
  </si>
  <si>
    <t>Buddy Boat Name</t>
  </si>
  <si>
    <t>Facebook/Website</t>
  </si>
  <si>
    <t xml:space="preserve">Average drinking water consumption </t>
  </si>
  <si>
    <t>People</t>
  </si>
  <si>
    <t>Distance to travel</t>
  </si>
  <si>
    <t>Charts for this passage</t>
  </si>
  <si>
    <t>Trip Report Lodged with</t>
  </si>
  <si>
    <t>Spot/InReach Tracker</t>
  </si>
  <si>
    <t>Mobile Phone #</t>
  </si>
  <si>
    <t>Course to steer True</t>
  </si>
  <si>
    <t>Point Number on GPS</t>
  </si>
  <si>
    <t>Pilot/Cruising Guides</t>
  </si>
  <si>
    <t>Alternative Ports if required</t>
  </si>
  <si>
    <t>Customs/Immigration Entry Requirements</t>
  </si>
  <si>
    <t>Customs/Immigration Contact details</t>
  </si>
  <si>
    <t>Marina Contact Details</t>
  </si>
  <si>
    <t>Destination Marina Name</t>
  </si>
  <si>
    <t>Tide Charts</t>
  </si>
  <si>
    <t>AIS</t>
  </si>
  <si>
    <t>Pre-Departure Checklist/Crew Briefing</t>
  </si>
  <si>
    <t>Secure Anchor</t>
  </si>
  <si>
    <t>Secure Dinghy</t>
  </si>
  <si>
    <t>Dismasting - check bolt cutters, make a plan</t>
  </si>
  <si>
    <t>Steering - check autohelm &amp; emergency steering system</t>
  </si>
  <si>
    <t>Cooking Gas - gas bottles full &amp; secured</t>
  </si>
  <si>
    <t>Life-Raft - painter attached to boat, secured and knife nearby</t>
  </si>
  <si>
    <t>Communication - check VHF, Satellite Phone, weather forecasts, EPIRB</t>
  </si>
  <si>
    <t>Propulsion - check sails, motor, gearbox, batteries</t>
  </si>
  <si>
    <t>Seasickness medication &amp; first aid kit</t>
  </si>
  <si>
    <t>Tick when complete</t>
  </si>
  <si>
    <t>Radio Scheds Planned</t>
  </si>
  <si>
    <t>Water - tanks full and spare drinking water, taps/pumps working</t>
  </si>
  <si>
    <t>Provisions - enough food for journey and some to spare</t>
  </si>
  <si>
    <t>Sinking - location of seacocks, emergency plugs, check bilge pumps</t>
  </si>
  <si>
    <t>Navigation - check charts, GPS operation, nav lights, compass, radar</t>
  </si>
  <si>
    <t>Next of Kin contacts</t>
  </si>
  <si>
    <t>Latitude/Longitude</t>
  </si>
  <si>
    <t>Departure Latitude/Longitude</t>
  </si>
  <si>
    <t>Destination Latitude/Longitude</t>
  </si>
  <si>
    <t>Estimated Passage Duration Hours</t>
  </si>
  <si>
    <t>Estimated Passage Duration Days</t>
  </si>
  <si>
    <t>Customs/Immigration Departure Requirements</t>
  </si>
  <si>
    <t>Time</t>
  </si>
  <si>
    <t>Channel</t>
  </si>
  <si>
    <t>Fire - check alarms, extinguishers, make a plan</t>
  </si>
  <si>
    <t>Notes, Hazards, Lights, Tide</t>
  </si>
  <si>
    <t>Batteries in spare GPS</t>
  </si>
  <si>
    <t>Refrigeration</t>
  </si>
  <si>
    <t>Drivers License Expiry</t>
  </si>
  <si>
    <t>Experience</t>
  </si>
  <si>
    <t>Medical</t>
  </si>
  <si>
    <t>Equipment On Board</t>
  </si>
  <si>
    <t>Radar</t>
  </si>
  <si>
    <t>Life Jackets/Harnesses/ Jacklines</t>
  </si>
  <si>
    <t>Life Raft &amp; Grab Bag</t>
  </si>
  <si>
    <t>Fire Extinguishers/Fire Blanket</t>
  </si>
  <si>
    <t>From XXXX to XXXX</t>
  </si>
  <si>
    <t>Date: xxxx</t>
  </si>
  <si>
    <t>Waypoint # on GPS</t>
  </si>
  <si>
    <t>Latitude &amp; Longitude</t>
  </si>
  <si>
    <t>Watch System Notes</t>
  </si>
  <si>
    <t>Name of the leg</t>
  </si>
  <si>
    <t>Meal Preparation</t>
  </si>
  <si>
    <t>Cleaning</t>
  </si>
  <si>
    <t>Route</t>
  </si>
  <si>
    <t>Air Draft/Height of mast above water</t>
  </si>
  <si>
    <t>Skipper to be called at any time for change in weather conditions, uncertainty of position, other vessels in close proximity, equipment alarms</t>
  </si>
  <si>
    <t>Crew to wear lifejackets and harnesses - clipped on at all times when in the cockpit. Not to leave the cockpit without another person watching</t>
  </si>
  <si>
    <t>Instructions on how to operate engine/toilet/stove/radio</t>
  </si>
  <si>
    <t>VHF Channel 16 to me monitored at all times</t>
  </si>
  <si>
    <t>Weather Information</t>
  </si>
  <si>
    <t xml:space="preserve">Briefing on route, waypoints, hazards, use of GPS, autohelm, compass </t>
  </si>
  <si>
    <t>Log Book, information required, &amp; how often</t>
  </si>
  <si>
    <t>Weather check</t>
  </si>
  <si>
    <t>Prepare sails, ensure fuel is full &amp; jerry cans secure</t>
  </si>
  <si>
    <t>Grab Bag - add water, medication &amp; important documents, credit cards</t>
  </si>
  <si>
    <t>Arrival Port Requirements</t>
  </si>
  <si>
    <t>Chart #</t>
  </si>
  <si>
    <t>Harbourmaster/Marina Contact #, Call Sign</t>
  </si>
  <si>
    <t>Customs/Immigration requirements</t>
  </si>
  <si>
    <t>Cruising Guide recommendations</t>
  </si>
  <si>
    <t>Notes</t>
  </si>
  <si>
    <t>Other notes</t>
  </si>
  <si>
    <t xml:space="preserve">Hazards </t>
  </si>
  <si>
    <t>Height of Eye (for navigation)</t>
  </si>
  <si>
    <t>Variation/ Deviation</t>
  </si>
  <si>
    <t>Watch System - for three people</t>
  </si>
  <si>
    <t>Route Tracking System</t>
  </si>
  <si>
    <t>Notes, depth, Hazards, Lights, Current, Tide</t>
  </si>
  <si>
    <t>Geographic Ranges &amp; Bearings of Lights/Landmarks at waypoint</t>
  </si>
  <si>
    <t>InReach/Spot Tracker/AIS etc</t>
  </si>
  <si>
    <t>Allocation of tasks, watch system</t>
  </si>
  <si>
    <t>Other Radio stations available en-route</t>
  </si>
  <si>
    <t>Log Entries</t>
  </si>
  <si>
    <t>MOB/Abandon ship procedure, location &amp; operation of EPIRB</t>
  </si>
  <si>
    <t>Monitoring of bilge, engine, chafing of lines and sails</t>
  </si>
  <si>
    <t>To be made every hour, or more often as required, noting position fixes, lat/long &amp; bearing/distance, speed, course, weather conditions</t>
  </si>
  <si>
    <t>Duties</t>
  </si>
  <si>
    <t>Watch keepers must maintain a good look-out at all times, including noting the presence of other vessels, assessing risk of collision, steering the correct course as per the route, watching for lights and other possible position fixes, noting all details in the passage log, checking for chafing of ropes and sails, ensuring motor is running ok and there is no water in the bilge</t>
  </si>
  <si>
    <t>Crew safety</t>
  </si>
  <si>
    <t>Contact phone number for (XXX - your home Country) Rescue Coordination Centre</t>
  </si>
  <si>
    <t>+64 4 577 8030</t>
  </si>
  <si>
    <t>rccnz@maritimenz.govt.nz</t>
  </si>
  <si>
    <t>Email Rescue Coordination Centre</t>
  </si>
  <si>
    <t>Colour</t>
  </si>
  <si>
    <t>Lights/Landmarks</t>
  </si>
  <si>
    <t>Plates</t>
  </si>
  <si>
    <t>Bowls</t>
  </si>
  <si>
    <t>Cups</t>
  </si>
  <si>
    <t>Glasses</t>
  </si>
  <si>
    <t>Cutlery</t>
  </si>
  <si>
    <t>Pots &amp; Pans</t>
  </si>
  <si>
    <t>Kettle</t>
  </si>
  <si>
    <t>Baking tins</t>
  </si>
  <si>
    <t>Chopping Board</t>
  </si>
  <si>
    <t>Knives</t>
  </si>
  <si>
    <t>Tin Opener</t>
  </si>
  <si>
    <t>Salad Servers</t>
  </si>
  <si>
    <t>Utensils</t>
  </si>
  <si>
    <t>Vegetable peeler</t>
  </si>
  <si>
    <t xml:space="preserve">Sieve </t>
  </si>
  <si>
    <t>Measuring spoons</t>
  </si>
  <si>
    <t>Serving bowls</t>
  </si>
  <si>
    <t>Measuring jug</t>
  </si>
  <si>
    <t>Mixing bowls</t>
  </si>
  <si>
    <t>Scales</t>
  </si>
  <si>
    <t>Blender</t>
  </si>
  <si>
    <t>Baking trays</t>
  </si>
  <si>
    <t>Roasting tin</t>
  </si>
  <si>
    <t>Coffee plunger/perk</t>
  </si>
  <si>
    <t>Storage Containers</t>
  </si>
  <si>
    <t>Spare Parts</t>
  </si>
  <si>
    <t>Toilet kit</t>
  </si>
  <si>
    <t>Water maker</t>
  </si>
  <si>
    <t>Washers</t>
  </si>
  <si>
    <t>Motor Oil</t>
  </si>
  <si>
    <t>Sail Drive Oil</t>
  </si>
  <si>
    <t>Air Filter</t>
  </si>
  <si>
    <t>Fuel Filter</t>
  </si>
  <si>
    <t>Belts</t>
  </si>
  <si>
    <t>Thermostat</t>
  </si>
  <si>
    <t>Outboard Engine</t>
  </si>
  <si>
    <t>Tools</t>
  </si>
  <si>
    <t>Spanners</t>
  </si>
  <si>
    <t>Socket set</t>
  </si>
  <si>
    <t>Allen keys</t>
  </si>
  <si>
    <t>Adjustable wrench</t>
  </si>
  <si>
    <t>Screw Drivers</t>
  </si>
  <si>
    <t>Filter wrench</t>
  </si>
  <si>
    <t>Wire brush</t>
  </si>
  <si>
    <t>Hammer</t>
  </si>
  <si>
    <t>Measuring tape</t>
  </si>
  <si>
    <t>Files</t>
  </si>
  <si>
    <t>Pliers</t>
  </si>
  <si>
    <t>Axe</t>
  </si>
  <si>
    <t>Crimping set</t>
  </si>
  <si>
    <t>Soldering iron</t>
  </si>
  <si>
    <t>Saws</t>
  </si>
  <si>
    <t>Drill</t>
  </si>
  <si>
    <t>Stanley knife</t>
  </si>
  <si>
    <t>Oil pump</t>
  </si>
  <si>
    <t>Paint scrapers</t>
  </si>
  <si>
    <t>Tap &amp; die set</t>
  </si>
  <si>
    <t>General</t>
  </si>
  <si>
    <t>Acetone</t>
  </si>
  <si>
    <t>Bolts, washers, nuts</t>
  </si>
  <si>
    <t>Bosuns chair</t>
  </si>
  <si>
    <t>Harness</t>
  </si>
  <si>
    <t>Hose</t>
  </si>
  <si>
    <t>Hose clips</t>
  </si>
  <si>
    <t>Grease</t>
  </si>
  <si>
    <t>Elastic cord</t>
  </si>
  <si>
    <t>Funnels</t>
  </si>
  <si>
    <t>Fibreglass</t>
  </si>
  <si>
    <t>Epoxy</t>
  </si>
  <si>
    <t>Plumbing tape</t>
  </si>
  <si>
    <t>Electrical tape</t>
  </si>
  <si>
    <t>Heat shrink</t>
  </si>
  <si>
    <t>Wooden plugs</t>
  </si>
  <si>
    <t>Rags</t>
  </si>
  <si>
    <t>Rigging screws</t>
  </si>
  <si>
    <t>Sailmakers palm</t>
  </si>
  <si>
    <t>Screws</t>
  </si>
  <si>
    <t>Shackels</t>
  </si>
  <si>
    <t>Seizing wire</t>
  </si>
  <si>
    <t>Duct tape</t>
  </si>
  <si>
    <t>Sandpaper</t>
  </si>
  <si>
    <t>Rope</t>
  </si>
  <si>
    <t>Spare halyard</t>
  </si>
  <si>
    <t>Spare sheets</t>
  </si>
  <si>
    <t>Tea Towels</t>
  </si>
  <si>
    <t>Stationery</t>
  </si>
  <si>
    <t>Mop</t>
  </si>
  <si>
    <t>Dustpan &amp; Brush</t>
  </si>
  <si>
    <t>Toilet bruch</t>
  </si>
  <si>
    <t>Shopping</t>
  </si>
  <si>
    <t>Shopping bags</t>
  </si>
  <si>
    <t>Folding trolley</t>
  </si>
  <si>
    <t>Blankets</t>
  </si>
  <si>
    <t>Music</t>
  </si>
  <si>
    <t>Musical Instruments</t>
  </si>
  <si>
    <t>Sunglasses</t>
  </si>
  <si>
    <t>Chilli bin</t>
  </si>
  <si>
    <t>Bags</t>
  </si>
  <si>
    <t>Backpack</t>
  </si>
  <si>
    <t>Large cases</t>
  </si>
  <si>
    <t>Laundry basket</t>
  </si>
  <si>
    <t>Pegs</t>
  </si>
  <si>
    <t>Container for powder</t>
  </si>
  <si>
    <t>Tool box/bags</t>
  </si>
  <si>
    <t xml:space="preserve"> </t>
  </si>
  <si>
    <t>Expenses</t>
  </si>
  <si>
    <t>CHECK</t>
  </si>
  <si>
    <t>Details</t>
  </si>
  <si>
    <t>TOTAL</t>
  </si>
  <si>
    <t>Clearance Fees</t>
  </si>
  <si>
    <t xml:space="preserve">TOTAL April </t>
  </si>
  <si>
    <t xml:space="preserve">TOTAL May </t>
  </si>
  <si>
    <t xml:space="preserve">TOTAL FOR APRIL - MAY </t>
  </si>
  <si>
    <t xml:space="preserve">TOTAL June </t>
  </si>
  <si>
    <t xml:space="preserve">TOTAL July </t>
  </si>
  <si>
    <t xml:space="preserve">TOTAL FOR JUNE - JULY </t>
  </si>
  <si>
    <t xml:space="preserve">TOTAL August </t>
  </si>
  <si>
    <t xml:space="preserve">TOTAL September </t>
  </si>
  <si>
    <t xml:space="preserve">TOTAL FOR AUGUST - SEPTEMBER </t>
  </si>
  <si>
    <t xml:space="preserve">TOTAL October </t>
  </si>
  <si>
    <t xml:space="preserve">TOTAL November </t>
  </si>
  <si>
    <t xml:space="preserve">TOTAL FOR OCTOBER - NOVEMBER </t>
  </si>
  <si>
    <t xml:space="preserve">TOTAL December </t>
  </si>
  <si>
    <t xml:space="preserve">TOTAL January </t>
  </si>
  <si>
    <t xml:space="preserve">TOTAL FOR DECEMBER - JANUARY </t>
  </si>
  <si>
    <t xml:space="preserve">TOTAL February </t>
  </si>
  <si>
    <t xml:space="preserve">TOTAL March </t>
  </si>
  <si>
    <t xml:space="preserve">TOTAL FOR FEBRUARY - MARCH </t>
  </si>
  <si>
    <t xml:space="preserve">TOTAL EXPENSES FOR YEAR ENDED 31 MARCH </t>
    <phoneticPr fontId="0" type="noConversion"/>
  </si>
  <si>
    <t>How paid</t>
  </si>
  <si>
    <t>Haulout Fees</t>
  </si>
  <si>
    <t>Marina Mooring fees</t>
  </si>
  <si>
    <t>Entertainment &amp; Eating Out</t>
  </si>
  <si>
    <t>Transport</t>
  </si>
  <si>
    <t>Household Expeses</t>
  </si>
  <si>
    <t>Charts Navigation Guides</t>
  </si>
  <si>
    <t xml:space="preserve">For the Year Ended 31 March </t>
  </si>
  <si>
    <t>Interior colours</t>
  </si>
  <si>
    <t>Interior fabrics</t>
  </si>
  <si>
    <t>Supplier</t>
  </si>
  <si>
    <t>Part Number</t>
  </si>
  <si>
    <t>Anodes</t>
  </si>
  <si>
    <t># On Board</t>
  </si>
  <si>
    <t>Purchased From</t>
  </si>
  <si>
    <t>Sailing - check rig, furling &amp; reefing lines, halyards, sheets, blocks</t>
  </si>
  <si>
    <t>Next of Kin Contact</t>
  </si>
  <si>
    <t>Time used</t>
  </si>
  <si>
    <t xml:space="preserve">Daily Consumption </t>
  </si>
  <si>
    <t>Amps</t>
  </si>
  <si>
    <t>On Passage</t>
  </si>
  <si>
    <t>On Anchor</t>
  </si>
  <si>
    <t>Chart plotter</t>
  </si>
  <si>
    <t>RADAR (Tx)</t>
  </si>
  <si>
    <t>RADAR (Standby)</t>
  </si>
  <si>
    <t>Navigation Lights</t>
  </si>
  <si>
    <t>Anchor light</t>
  </si>
  <si>
    <t>Interior lights</t>
  </si>
  <si>
    <t>Spreader lights</t>
  </si>
  <si>
    <t>Fridge</t>
  </si>
  <si>
    <t>VHF radio (tx)</t>
  </si>
  <si>
    <t>VHF radio (rx)</t>
  </si>
  <si>
    <t>Bilge pump</t>
  </si>
  <si>
    <t>Water pump</t>
  </si>
  <si>
    <t>Toilet pump</t>
  </si>
  <si>
    <t>Rating</t>
  </si>
  <si>
    <t>Avg I</t>
  </si>
  <si>
    <t>Daily</t>
  </si>
  <si>
    <t>Solar panels</t>
  </si>
  <si>
    <t>Wind Turbine</t>
  </si>
  <si>
    <t>XXX Yacht Power Budget</t>
  </si>
  <si>
    <t>Put the amps used by each item in column B</t>
  </si>
  <si>
    <t>Put the time used on passage or at anchor in column's C &amp; D</t>
  </si>
  <si>
    <t>Daily consumption will add up in columns E &amp; F</t>
  </si>
  <si>
    <t>*** This spreadsheet is not quite complete yet ***</t>
  </si>
  <si>
    <t xml:space="preserve">Come back later for an updated version </t>
  </si>
  <si>
    <t>Oborns Nautical</t>
  </si>
  <si>
    <t>Cash</t>
  </si>
  <si>
    <t>New mainsheet, traveller, blocks etc</t>
  </si>
  <si>
    <t>Tower Insurance</t>
  </si>
  <si>
    <t>Automatic payment</t>
  </si>
  <si>
    <t>Z Energy</t>
  </si>
  <si>
    <t>Eftpos</t>
  </si>
  <si>
    <t>Diesel</t>
  </si>
  <si>
    <t>Boat Name</t>
  </si>
  <si>
    <t>Boat Type</t>
  </si>
  <si>
    <t>Mobile #</t>
  </si>
  <si>
    <t>Postal Address</t>
  </si>
  <si>
    <t>XXXX Yacht Income</t>
  </si>
  <si>
    <t>Income</t>
  </si>
  <si>
    <t>TOTAL APRIL</t>
  </si>
  <si>
    <t xml:space="preserve">TOTAL MAY </t>
  </si>
  <si>
    <t xml:space="preserve">TOTAL JUNE </t>
  </si>
  <si>
    <t xml:space="preserve">TOTAL JULY </t>
  </si>
  <si>
    <t>TOTAL AUGUST</t>
  </si>
  <si>
    <t>TOTAL SEPTEMBER</t>
  </si>
  <si>
    <t>TOTAL OCTOBER</t>
  </si>
  <si>
    <t>TOTAL NOVEMBER</t>
  </si>
  <si>
    <t>TOTAL DECEMBER</t>
  </si>
  <si>
    <t xml:space="preserve">TOTAL JANUARY </t>
  </si>
  <si>
    <t>TOTAL FEBRUARY</t>
  </si>
  <si>
    <t xml:space="preserve">TOTAL MARCH </t>
  </si>
  <si>
    <t>TOTAL INCOME FOR THE YEAR ENDED 31 MARCH</t>
  </si>
  <si>
    <t>Interest</t>
  </si>
  <si>
    <t>Salary</t>
  </si>
  <si>
    <t>Rent</t>
  </si>
  <si>
    <t>Affiliate Income</t>
  </si>
  <si>
    <t>Contracting</t>
  </si>
  <si>
    <t>XXX Yacht Provisioning Spreadsheet</t>
  </si>
  <si>
    <t>Oars</t>
  </si>
  <si>
    <t>Light</t>
  </si>
  <si>
    <t>Rode</t>
  </si>
  <si>
    <t>Sound Device</t>
  </si>
  <si>
    <t>Bailer</t>
  </si>
  <si>
    <t>Dry Bag</t>
  </si>
  <si>
    <t>Roll Duct Tape</t>
  </si>
  <si>
    <t>Propeller Guard</t>
  </si>
  <si>
    <t>Cable &amp; Lock</t>
  </si>
  <si>
    <t>Motor Lock</t>
  </si>
  <si>
    <t>Fire Extinguisher</t>
  </si>
  <si>
    <t xml:space="preserve">Produced by Astrolabe Sailing www.astrolabesailing.com </t>
  </si>
  <si>
    <t>Connectors</t>
  </si>
  <si>
    <t>Y Valve</t>
  </si>
  <si>
    <t>Spare water pump</t>
  </si>
  <si>
    <t>Patch kit</t>
  </si>
  <si>
    <t>Spare valves</t>
  </si>
  <si>
    <t>Spare propeller</t>
  </si>
  <si>
    <t>Impeller</t>
  </si>
  <si>
    <t>Spark plugs</t>
  </si>
  <si>
    <t>Spare kill cord</t>
  </si>
  <si>
    <t>Fuses</t>
  </si>
  <si>
    <t>Fuel pump</t>
  </si>
  <si>
    <t>Altenator belt</t>
  </si>
  <si>
    <t>Sail repair tape</t>
  </si>
  <si>
    <t>Sail repair thread</t>
  </si>
  <si>
    <t>Spare blocks</t>
  </si>
  <si>
    <t>Wire</t>
  </si>
  <si>
    <t>Gaskets</t>
  </si>
  <si>
    <t>Vice grips</t>
  </si>
  <si>
    <t>Bungee cord</t>
  </si>
  <si>
    <t>Cable ties</t>
  </si>
  <si>
    <t>Multimeter</t>
  </si>
  <si>
    <t>Hacksaw</t>
  </si>
  <si>
    <t>Speakers</t>
  </si>
  <si>
    <t>Engine - check oil, filters, belts, spares, fuel</t>
  </si>
  <si>
    <t>Bilge - check it is clean, pumps are operating,</t>
  </si>
  <si>
    <t>Documentation - stowed in grab bag, location of instruction books</t>
  </si>
  <si>
    <t>Lee cloths, bedding, ear plugs, eye masks, alarm clocks</t>
  </si>
  <si>
    <t>Life jackets, life rings, life lines, harnesses &amp; jack Lines</t>
  </si>
  <si>
    <t>Man Overboard</t>
  </si>
  <si>
    <t>Call "Man Overboard"</t>
  </si>
  <si>
    <t>Press MOB button on GPS</t>
  </si>
  <si>
    <t>Put the boat on to beam reach</t>
  </si>
  <si>
    <t>Keep your eye on the casualty</t>
  </si>
  <si>
    <t>Sail 8 boat lengths and tach</t>
  </si>
  <si>
    <t>Bear away sailing below MOB</t>
  </si>
  <si>
    <t>Ease the sails to slow down</t>
  </si>
  <si>
    <t>Turn up towards MOB</t>
  </si>
  <si>
    <t>Pick up the MOB on the windward side of the boat</t>
  </si>
  <si>
    <t>Treat for potential hypothermia</t>
  </si>
  <si>
    <t>Monitor Barometer &amp; weather forecasts</t>
  </si>
  <si>
    <t>Plan passage avoiding lee shores and adverse tide</t>
  </si>
  <si>
    <t>Issue seasickness medication</t>
  </si>
  <si>
    <t>Ensure batteries are fully charged</t>
  </si>
  <si>
    <t>Ensure fuel tanks are full</t>
  </si>
  <si>
    <t>Remove dodgers or secure</t>
  </si>
  <si>
    <t>Check hatches are secure</t>
  </si>
  <si>
    <t>Pump out bilge and holding tanks</t>
  </si>
  <si>
    <t>Close sea cocks</t>
  </si>
  <si>
    <t>Plot current position and if applicable update trip report</t>
  </si>
  <si>
    <t>Deflate dinghy and stow below</t>
  </si>
  <si>
    <t>Secure anchor in locker</t>
  </si>
  <si>
    <t>Put on wet weather gear, life jackets, harnesses</t>
  </si>
  <si>
    <t>Check cockpit drains are free</t>
  </si>
  <si>
    <t>Give everyone a good meal and make sandwiches for later</t>
  </si>
  <si>
    <t xml:space="preserve">Have hot water in thermos for warm drinks </t>
  </si>
  <si>
    <t>Review all safety plans</t>
  </si>
  <si>
    <t>Adjust watch system to suit</t>
  </si>
  <si>
    <t>Check engine and steering</t>
  </si>
  <si>
    <t>Dismasting</t>
  </si>
  <si>
    <t>Put on lifejacket, harness and headlamp torch if required</t>
  </si>
  <si>
    <t>Try to save boom and sails</t>
  </si>
  <si>
    <t>Gather blocks, shackles, spars, sails and lines</t>
  </si>
  <si>
    <t>Prepare a plan for a jury rig</t>
  </si>
  <si>
    <t>Radio contact may now not be possible</t>
  </si>
  <si>
    <t>Double check all lines are clear before starting motor</t>
  </si>
  <si>
    <t>Check passage plan for suitable downwind destination</t>
  </si>
  <si>
    <t>Remain clipped on at all times</t>
  </si>
  <si>
    <t>Cut spars away from hull to avoid puncturing the hull</t>
  </si>
  <si>
    <t>Ensure there is no water ingress</t>
  </si>
  <si>
    <t>Check bilge for water</t>
  </si>
  <si>
    <t>Throw life ring, dan buoy, throw rope</t>
  </si>
  <si>
    <t>Fire</t>
  </si>
  <si>
    <t>Never ignore the smell of smoke, investigate immediately</t>
  </si>
  <si>
    <t>Use your judgement - can you fight it or should you evacuate</t>
  </si>
  <si>
    <t>Call for help - on VHF or dial fire department if in a marina</t>
  </si>
  <si>
    <t>Cut the fuel source</t>
  </si>
  <si>
    <t>Turn off batteries</t>
  </si>
  <si>
    <t>Turn off motor</t>
  </si>
  <si>
    <t>Turn off stove</t>
  </si>
  <si>
    <t>Shut off cooking gas</t>
  </si>
  <si>
    <t>Shut off fuel</t>
  </si>
  <si>
    <t>Consider throwing spare fuel, gas bottles over the side</t>
  </si>
  <si>
    <t>Use the fire extinguishers, fire blanket, fire hose in marina, buckets</t>
  </si>
  <si>
    <t>Ensure you always have a safe exit</t>
  </si>
  <si>
    <t>One person to prepare to abandon ship, the other fights the fire</t>
  </si>
  <si>
    <t>If in a marina, consider towing burning boat away</t>
  </si>
  <si>
    <t>If in a marina and another boat is on fire - consider leaving</t>
  </si>
  <si>
    <t>Sinking</t>
  </si>
  <si>
    <t>If you hit something or notice a lot of water in the bilge</t>
  </si>
  <si>
    <t>Heave to</t>
  </si>
  <si>
    <t>Start pumping the bilge - electric and manual pumps, buckets etc</t>
  </si>
  <si>
    <t>Find the leak!</t>
  </si>
  <si>
    <t>Check sea cocks first</t>
  </si>
  <si>
    <t>Pull up all the floor boards</t>
  </si>
  <si>
    <t>Wedge something in the hole - plugs, towel etc</t>
  </si>
  <si>
    <t>If necessary, call for help and prepare to abandon ship</t>
  </si>
  <si>
    <t>Find a more permanent solution to fix the leak - quick setting epoxy</t>
  </si>
  <si>
    <t>Heavy Weather Preparation at Sea</t>
  </si>
  <si>
    <t>Prepare sea anchor or drogue</t>
  </si>
  <si>
    <t>Tie off wind generator</t>
  </si>
  <si>
    <t>Lash boom to deck</t>
  </si>
  <si>
    <t>Remove bimini and dodger</t>
  </si>
  <si>
    <t>Ensure all hatches are secure</t>
  </si>
  <si>
    <t>Stow outboard motor</t>
  </si>
  <si>
    <t>Attach a heavy snubber</t>
  </si>
  <si>
    <t>Prepare wet weather gear, lifejackets, harnesses</t>
  </si>
  <si>
    <t>Check torches are working and charged up</t>
  </si>
  <si>
    <t>Check lifelines &amp; jacklines</t>
  </si>
  <si>
    <t>Eat a good meal, prepare sandwiches and a thermos for hot drinks</t>
  </si>
  <si>
    <t>Stow gear below</t>
  </si>
  <si>
    <t>Check forecast and barometer</t>
  </si>
  <si>
    <t>Mark your position on the chart and GPS</t>
  </si>
  <si>
    <t>Set anchor alarm</t>
  </si>
  <si>
    <t>Consider alternative anchorages</t>
  </si>
  <si>
    <t>Lash the tiller, lock the wheel</t>
  </si>
  <si>
    <t>Ensure engine batteries are fully charged</t>
  </si>
  <si>
    <t>Note the location of other vessels - where will they go if they drag?</t>
  </si>
  <si>
    <t>Prepare storm sails, reef, reduce or remove sails, secure boom</t>
  </si>
  <si>
    <t>Piracy</t>
  </si>
  <si>
    <t>If travelling through a known danger area</t>
  </si>
  <si>
    <t>Travel in a convoy with other boats</t>
  </si>
  <si>
    <t>Remain in close contact - travel at the same speed</t>
  </si>
  <si>
    <t>Do not display navigation lights at night</t>
  </si>
  <si>
    <t>Turn off your AIS position and take off your radar reflectors</t>
  </si>
  <si>
    <t>Ensure you have someone remaining extra vigilent at night on watch</t>
  </si>
  <si>
    <t xml:space="preserve">Keep VHF calls to a minimum </t>
  </si>
  <si>
    <t xml:space="preserve">Communicate via SSB or texting on satellite phones </t>
  </si>
  <si>
    <t>Do not give your position in Lat/Long</t>
  </si>
  <si>
    <t>Set up waypoints with the group and talk about bearing and distance to those points</t>
  </si>
  <si>
    <t>Have all contact details for relevant maritime or naval authority in the area, advise them of your plans</t>
  </si>
  <si>
    <t>Have a floating line ready to deploy from the stern (to hopefully wrap around the propeller of any advancing vessels)</t>
  </si>
  <si>
    <t>If necessary make a MAYDAY call and set off EPIRB</t>
  </si>
  <si>
    <t>Do not resist the attackers, hand over valuables and follow instructions</t>
  </si>
  <si>
    <t>Have a fake wallet with cash and credit cards ready to hand over</t>
  </si>
  <si>
    <t>Prepare grab bag, handheld VHF, dinghy incase forced to abandon the boat</t>
  </si>
  <si>
    <t>Abandon Ship</t>
  </si>
  <si>
    <t>Ensure your EPIRB is registered and contact details are correct</t>
  </si>
  <si>
    <t>Consider heaving to</t>
  </si>
  <si>
    <t>Make a MAYDAY call on the VHF</t>
  </si>
  <si>
    <t>Remember that being rescued is also very dangerous</t>
  </si>
  <si>
    <t>Consider risks of staying with vessel vs getting rescued</t>
  </si>
  <si>
    <t>Set off EPIRB</t>
  </si>
  <si>
    <t>Ensure life raft is securely attached to the vessel before launching</t>
  </si>
  <si>
    <t>Pull the cord to inflate</t>
  </si>
  <si>
    <t>Prepare the grab bag</t>
  </si>
  <si>
    <t>Add extra water and food if you have time</t>
  </si>
  <si>
    <t>Wear warm clothing, wetsuit, life jackets, harnesses</t>
  </si>
  <si>
    <t>Step up in to the life raft</t>
  </si>
  <si>
    <t>Consider scuttling vessel if it is going to be a danger to navigation</t>
  </si>
  <si>
    <t>Stay on board as long as possible</t>
  </si>
  <si>
    <t xml:space="preserve">Cut the line to the vessel when it sinks </t>
  </si>
  <si>
    <t>Grab Bag Contents</t>
  </si>
  <si>
    <t>Notes:</t>
  </si>
  <si>
    <t>There can be lots of variation in the amount of consumption each day</t>
  </si>
  <si>
    <t>Charging laptop</t>
  </si>
  <si>
    <t>Charging phone</t>
  </si>
  <si>
    <t>Other charging</t>
  </si>
  <si>
    <t>In hot climates you are likely to want more water, fridge has to run more etc</t>
  </si>
  <si>
    <t>If it is cloudy your solar panels won't work as well</t>
  </si>
  <si>
    <t>If you are sailing downwind or anchored in a sheltered spot your wind generator is unlikely to work as well</t>
  </si>
  <si>
    <t>Water heater</t>
  </si>
  <si>
    <t>The battery capacity should be at least two and a half times the calculated daily load</t>
  </si>
  <si>
    <t>Battery Capacity Required</t>
  </si>
  <si>
    <t>Amp Hrs</t>
  </si>
  <si>
    <t>Remember that Lead Acid batteries should not be discharged more than 50%</t>
  </si>
  <si>
    <t>More info on batteries here: https://astrolabesailing.com/2017/05/27/marine-electronics-batteries/</t>
  </si>
  <si>
    <t>Look for signs of water ingress or corrosion</t>
  </si>
  <si>
    <t>Replace any bent or corroded fastenings</t>
  </si>
  <si>
    <t xml:space="preserve">Repairs should be insulated with Sikaflex </t>
  </si>
  <si>
    <t>Use an isolater like Tef-Gel between stainless fittings and aluminium components to avoid electrolyic corrosion</t>
  </si>
  <si>
    <t>Polish stainless</t>
  </si>
  <si>
    <t>Wash block with detergent top remove salt &amp; dirt</t>
  </si>
  <si>
    <t>Use only dry lubricants that will not attract dirt</t>
  </si>
  <si>
    <t>Only use grease in winches</t>
  </si>
  <si>
    <t>Remove fibre fluff from inside clutches/jammers</t>
  </si>
  <si>
    <t>Clutches can be sprayed with silicone spray - not WD40</t>
  </si>
  <si>
    <t>Use a toothbrush to remove dirt and salt build up</t>
  </si>
  <si>
    <t xml:space="preserve">Inspect blocks for damage </t>
  </si>
  <si>
    <t>Ensure sheaves are spinning freely</t>
  </si>
  <si>
    <t>Inspect shackles for cracks, corrosion or elongation</t>
  </si>
  <si>
    <t>Use Loctite when refastening nuts or screws</t>
  </si>
  <si>
    <t>Loctite</t>
  </si>
  <si>
    <t>Tape over cotter pins or split pins to prevent snagging</t>
  </si>
  <si>
    <t>Self annealing tape</t>
  </si>
  <si>
    <t>Wash traveller cars with detergent</t>
  </si>
  <si>
    <t xml:space="preserve">Wash sails in fresh water </t>
  </si>
  <si>
    <t>Mild detergent</t>
  </si>
  <si>
    <t>Check for any signs of chafing and apply preventative patches</t>
  </si>
  <si>
    <t>Cut out a round hole in the bottom of a box &amp; place over the winch to avoid losing any parts</t>
  </si>
  <si>
    <t>cardboard box</t>
  </si>
  <si>
    <t xml:space="preserve">As you remove each part lay it out in order of dismantling on a paper towel or clean cloth </t>
  </si>
  <si>
    <t>Release screw thread/snap ring/circlup retaining the top cap</t>
  </si>
  <si>
    <t>Lift the top camp and the drum</t>
  </si>
  <si>
    <t>Take care that the roller bearings inside the drum do not fall out</t>
  </si>
  <si>
    <t>Remove the bearing cages and separation rings individually</t>
  </si>
  <si>
    <t>Remove pawls and springs noting their orientation</t>
  </si>
  <si>
    <t>spare pawls and springs</t>
  </si>
  <si>
    <t>Use a blade screwdriver to compress each spring and lift out the metal pawl with the spring between your thumb and forefinger to avoid losing the spring</t>
  </si>
  <si>
    <t>Remove the screws that fasten the gearbox to the base of the winch and lift it off with its component gears, pawls and springs</t>
  </si>
  <si>
    <t>Check all components for wear and replace if necessary</t>
  </si>
  <si>
    <t>Clean all components with a degreaser</t>
  </si>
  <si>
    <t>Kerosine or parrafin</t>
  </si>
  <si>
    <t>Use a small toothbruch to remove caked grease &amp; grime</t>
  </si>
  <si>
    <t>toothbrush</t>
  </si>
  <si>
    <t>Wash all components in warm soapy water</t>
  </si>
  <si>
    <t>Rinse in fresh water</t>
  </si>
  <si>
    <t>detergent</t>
  </si>
  <si>
    <t>Grease all bearing surfaces and gears</t>
  </si>
  <si>
    <t>Use grease sparingly but work it in to the gear teeth and roller bearing cages</t>
  </si>
  <si>
    <t>Take care not to get grease on the pawls</t>
  </si>
  <si>
    <t>Use SAE30 oil to lubricate pawls in their seats</t>
  </si>
  <si>
    <t>SAE30 oil</t>
  </si>
  <si>
    <t>Make sure the straight side of the spring is the one seated into the slot on the pawl while the dog-leg side protrudes</t>
  </si>
  <si>
    <t xml:space="preserve">Ensure the ratchet pawls engage squarly in the matching ratchet teeth. </t>
  </si>
  <si>
    <t>Reassemble everything else</t>
  </si>
  <si>
    <t>Test to ensure it is working correctly</t>
  </si>
  <si>
    <t>Wipe away excess grease and oil</t>
  </si>
  <si>
    <t>Safety First</t>
  </si>
  <si>
    <t>Check the bosuns chair is in good condition</t>
  </si>
  <si>
    <t>Attach two halyards to the chair</t>
  </si>
  <si>
    <t>Use knots instead of halyard clips/attachments</t>
  </si>
  <si>
    <t>Attach tools by a lanyard</t>
  </si>
  <si>
    <t>Have two capable people operating winches below</t>
  </si>
  <si>
    <t>Regular medication</t>
  </si>
  <si>
    <t>Blood type</t>
  </si>
  <si>
    <t>Health Insurance Details</t>
  </si>
  <si>
    <t>Mothers name</t>
  </si>
  <si>
    <t>Fathers name</t>
  </si>
  <si>
    <t>Childrens names</t>
  </si>
  <si>
    <t>Travel</t>
  </si>
  <si>
    <t>Frequent Flyer Memberships</t>
  </si>
  <si>
    <t>Gas alarm</t>
  </si>
  <si>
    <t>Generator</t>
  </si>
  <si>
    <t>XXX Yacht Boat Safety Diagram</t>
  </si>
  <si>
    <t>Click here to read about what to include on your boat safety diagram https://astrolabesailing.com/2017/01/23/making-a-yacht-safety-diagram/</t>
  </si>
  <si>
    <t>Financial</t>
  </si>
  <si>
    <t>IRD (Tax) number</t>
  </si>
  <si>
    <t>Accountant</t>
  </si>
  <si>
    <t>House</t>
  </si>
  <si>
    <t>Property Address</t>
  </si>
  <si>
    <t>Insurance Company</t>
  </si>
  <si>
    <t>Rates</t>
  </si>
  <si>
    <t>Tenant Names</t>
  </si>
  <si>
    <t>Income Sources</t>
  </si>
  <si>
    <t>Pension</t>
  </si>
  <si>
    <t>Rental Properties</t>
  </si>
  <si>
    <t>Employment</t>
  </si>
  <si>
    <t>LinkedIn Profile</t>
  </si>
  <si>
    <t>Affiliate Advertising</t>
  </si>
  <si>
    <t>Rental Costs</t>
  </si>
  <si>
    <t>Marina/Mooring</t>
  </si>
  <si>
    <t>Slip Number/Mooring Number</t>
  </si>
  <si>
    <t>Registration Details</t>
  </si>
  <si>
    <t>Size</t>
  </si>
  <si>
    <t>Savings</t>
  </si>
  <si>
    <t>Life Insurance Details</t>
  </si>
  <si>
    <t>Social Media</t>
  </si>
  <si>
    <t>Facebook profile</t>
  </si>
  <si>
    <t>Instagram</t>
  </si>
  <si>
    <t>YouTube</t>
  </si>
  <si>
    <t>Twitter</t>
  </si>
  <si>
    <t>Will</t>
  </si>
  <si>
    <t>Boat insurance</t>
  </si>
  <si>
    <t>Registration details</t>
  </si>
  <si>
    <t>Ownership - 64 shares</t>
  </si>
  <si>
    <t>Car</t>
  </si>
  <si>
    <t xml:space="preserve">Make </t>
  </si>
  <si>
    <t>Year</t>
  </si>
  <si>
    <t>Insurance</t>
  </si>
  <si>
    <t>Amazon log-in</t>
  </si>
  <si>
    <t>Decommissioning - when leaving the boat for a long time</t>
  </si>
  <si>
    <t>Remove all sails, wash, dry and stow</t>
  </si>
  <si>
    <t>Remove lines and wash, dry and stow</t>
  </si>
  <si>
    <t>Mouse halyards, wash, dry &amp; stow</t>
  </si>
  <si>
    <t>Release tension on stays and shrouds</t>
  </si>
  <si>
    <t>Drain fuel from dinghy outboard</t>
  </si>
  <si>
    <t>Wash dinghy, dry, deflate and stow</t>
  </si>
  <si>
    <t>Ensure all docklines are secure, add extras, check for chafe points</t>
  </si>
  <si>
    <t>Cover liferaft</t>
  </si>
  <si>
    <t>Remove dodger and bimini or securely lash</t>
  </si>
  <si>
    <t>Cover instruments and compass</t>
  </si>
  <si>
    <t>Securely stow and lock away deck gear</t>
  </si>
  <si>
    <t>Close seacocks</t>
  </si>
  <si>
    <t>Pickle watermaker</t>
  </si>
  <si>
    <t>Empty freshwater tanks</t>
  </si>
  <si>
    <t>Stow all items</t>
  </si>
  <si>
    <t>Defrost fridge/freezer and leave open</t>
  </si>
  <si>
    <t>Remove perishable food</t>
  </si>
  <si>
    <t>Remove all rubbish</t>
  </si>
  <si>
    <t>Clean all surfaces</t>
  </si>
  <si>
    <t>Clean the bilge</t>
  </si>
  <si>
    <t>Leave lockers open</t>
  </si>
  <si>
    <t>Add dehumidifiers</t>
  </si>
  <si>
    <t>Leave contact info on board and with marina</t>
  </si>
  <si>
    <t>Leave spare access keys with marina</t>
  </si>
  <si>
    <t>Fill propane gas tanks and turn them off</t>
  </si>
  <si>
    <t>Fill diesel tanks</t>
  </si>
  <si>
    <t>Add extra fenders</t>
  </si>
  <si>
    <t>Empty holding tanks and flush with fresh water</t>
  </si>
  <si>
    <t>Lock companionway hatch and lockers</t>
  </si>
  <si>
    <t>Rinse pipes with water and vinegar</t>
  </si>
  <si>
    <t>Remove depth sounder and log sensors</t>
  </si>
  <si>
    <t>Switch off batteries and all electrical items except auto bilge</t>
  </si>
  <si>
    <t>Refuel - keep tanks full to avoid condensation &amp; diesel bug</t>
  </si>
  <si>
    <t>Check exhaust colour when engine is warm and under load</t>
  </si>
  <si>
    <t>Black = unburnt fuel - air supply issue or faulty injectors</t>
  </si>
  <si>
    <t>Blue = burning engine oil - check with a mechanic</t>
  </si>
  <si>
    <t>Grey/white = valve timing issue - check with a mechanic</t>
  </si>
  <si>
    <t>No water = check impeller, water strainer</t>
  </si>
  <si>
    <t>Check coupling connecting gearbox to propeller shaft</t>
  </si>
  <si>
    <t>Ensure all bolts are tight</t>
  </si>
  <si>
    <t>Engine Daily Checks</t>
  </si>
  <si>
    <t>Check fuel - enough for trip plus 1/3 extra for spare</t>
  </si>
  <si>
    <t>Check for lines in the water and propeller is clear</t>
  </si>
  <si>
    <t>Operate bilge blower if you have one</t>
  </si>
  <si>
    <t>Check bilge for leaks and ensure pumps working</t>
  </si>
  <si>
    <t>Check cooling water</t>
  </si>
  <si>
    <t>Open sea cocks if applicable</t>
  </si>
  <si>
    <t>Ensure fuel is switched on</t>
  </si>
  <si>
    <t>Turn on batteries</t>
  </si>
  <si>
    <t>Turn key to heat glow plugs if fitted</t>
  </si>
  <si>
    <t>Put gearbox in neutral</t>
  </si>
  <si>
    <t>Start engine and set to fast idle - 1000rpm</t>
  </si>
  <si>
    <t>Check oil pressure light/alarm goes off</t>
  </si>
  <si>
    <t>Check there is a good supply of water from exhaust pipe</t>
  </si>
  <si>
    <t>Check batteries are charging</t>
  </si>
  <si>
    <t>Allow engine to warm up before departing</t>
  </si>
  <si>
    <t>25-50 hours</t>
  </si>
  <si>
    <t>Grease control cable joints and end fittings</t>
  </si>
  <si>
    <t>Greast exposed parts of gear shift mechanism</t>
  </si>
  <si>
    <t>Clean water strainer</t>
  </si>
  <si>
    <t>Wear eye protection when checking electrolyte</t>
  </si>
  <si>
    <t>goggles</t>
  </si>
  <si>
    <t>Use cable ties to tidy loose wires</t>
  </si>
  <si>
    <t>cable ties</t>
  </si>
  <si>
    <t>Lubricate terminals with petroleum jelly</t>
  </si>
  <si>
    <t>petroleum jelly</t>
  </si>
  <si>
    <t>oil absorbent mat</t>
  </si>
  <si>
    <t>Number of people on board</t>
  </si>
  <si>
    <t>Number of weeks away</t>
  </si>
  <si>
    <t>Item</t>
  </si>
  <si>
    <t># on board now</t>
  </si>
  <si>
    <t># required to purchase</t>
  </si>
  <si>
    <t>Apples</t>
  </si>
  <si>
    <t># required for the trip</t>
  </si>
  <si>
    <t># required per person per week</t>
  </si>
  <si>
    <t>Storage Location</t>
  </si>
  <si>
    <t>Average cost per item</t>
  </si>
  <si>
    <t>Shopping Total $</t>
  </si>
  <si>
    <t>Vegetables</t>
  </si>
  <si>
    <t>Avocado</t>
  </si>
  <si>
    <t>Lettuce</t>
  </si>
  <si>
    <t>Tomatoes</t>
  </si>
  <si>
    <t>Zucchini</t>
  </si>
  <si>
    <t>Carrots</t>
  </si>
  <si>
    <t>Onions</t>
  </si>
  <si>
    <t>Potatoes</t>
  </si>
  <si>
    <t>Egg Plant</t>
  </si>
  <si>
    <t>Fruit</t>
  </si>
  <si>
    <t>Lemons</t>
  </si>
  <si>
    <t>Berries</t>
  </si>
  <si>
    <t>Bananas</t>
  </si>
  <si>
    <t>Oranges</t>
  </si>
  <si>
    <t>Chicken</t>
  </si>
  <si>
    <t>Mince</t>
  </si>
  <si>
    <t>Pork</t>
  </si>
  <si>
    <t>Fish</t>
  </si>
  <si>
    <t>Sausages</t>
  </si>
  <si>
    <t>Carbs</t>
  </si>
  <si>
    <t>Rice</t>
  </si>
  <si>
    <t>Pasta</t>
  </si>
  <si>
    <t>Cous cous</t>
  </si>
  <si>
    <t>Baking</t>
  </si>
  <si>
    <t>Flour</t>
  </si>
  <si>
    <t>Baking Powder</t>
  </si>
  <si>
    <t>Baking Soda</t>
  </si>
  <si>
    <t>Yeast</t>
  </si>
  <si>
    <t>Sugar</t>
  </si>
  <si>
    <t>Coconut</t>
  </si>
  <si>
    <t>Cocoa Powder</t>
  </si>
  <si>
    <t>Dairy</t>
  </si>
  <si>
    <t>Milk</t>
  </si>
  <si>
    <t>Long Life Milk</t>
  </si>
  <si>
    <t>Cheese</t>
  </si>
  <si>
    <t>Butter</t>
  </si>
  <si>
    <t>Margarine</t>
  </si>
  <si>
    <t>Yoghurt</t>
  </si>
  <si>
    <t>Toothpaste</t>
  </si>
  <si>
    <t>Toilet paper</t>
  </si>
  <si>
    <t>Deoderant</t>
  </si>
  <si>
    <t>Toothbrush</t>
  </si>
  <si>
    <t>Dishwasher detergent</t>
  </si>
  <si>
    <t>Laundry detergent</t>
  </si>
  <si>
    <t>Spray &amp; wipe</t>
  </si>
  <si>
    <t>Moisturiser</t>
  </si>
  <si>
    <t>Insect repellant</t>
  </si>
  <si>
    <t>More great provisioning tips can be found here: https://astrolabesailing.com/2016/03/14/perfect-provisioning-for-a-passage/</t>
  </si>
  <si>
    <t>Protein</t>
  </si>
  <si>
    <t>Eggs</t>
  </si>
  <si>
    <t>Allergies</t>
  </si>
  <si>
    <t>Immunisations</t>
  </si>
  <si>
    <t>Year:</t>
  </si>
  <si>
    <t>Month:</t>
  </si>
  <si>
    <t>Start Day</t>
  </si>
  <si>
    <t>1:Sun, 2:Mon</t>
  </si>
  <si>
    <t>Cruising Yearly Planning Calendar</t>
  </si>
  <si>
    <t>Serial Number</t>
  </si>
  <si>
    <t>Details (Make/Brand/Model/Size)</t>
  </si>
  <si>
    <t>Departure Port</t>
  </si>
  <si>
    <t>Arrival Port</t>
  </si>
  <si>
    <t>High</t>
  </si>
  <si>
    <t>Low</t>
  </si>
  <si>
    <t xml:space="preserve">Tide Times </t>
  </si>
  <si>
    <t>Comments/Notes/Repairs</t>
  </si>
  <si>
    <t>Fog Horn</t>
  </si>
  <si>
    <t>Hand Bearing Compass</t>
  </si>
  <si>
    <t>Signalling Flags</t>
  </si>
  <si>
    <t>Heavy Weather Preparation - at Anchor or in Marina</t>
  </si>
  <si>
    <t>Add extra lines, springs and fenders if in a marina</t>
  </si>
  <si>
    <t>Add chafe guard to snubber and lines</t>
  </si>
  <si>
    <t>Deflate dinghy or lash securely to deck</t>
  </si>
  <si>
    <t>Remove sails or lash mainsail tightly to boom</t>
  </si>
  <si>
    <t>Check grab bag &amp; contents, emergency documents</t>
  </si>
  <si>
    <t>Time Zones - If applicable</t>
  </si>
  <si>
    <t>XXX Yacht Passage Log</t>
  </si>
  <si>
    <t xml:space="preserve">Compass Course </t>
  </si>
  <si>
    <t>True Course</t>
  </si>
  <si>
    <t xml:space="preserve">Speed </t>
  </si>
  <si>
    <t>Position Lat/Long</t>
  </si>
  <si>
    <t>Or bearing to/from</t>
  </si>
  <si>
    <t>Sail/Motor</t>
  </si>
  <si>
    <t>Barometer</t>
  </si>
  <si>
    <t>Sea</t>
  </si>
  <si>
    <t>Wind</t>
  </si>
  <si>
    <t>Visibility</t>
  </si>
  <si>
    <t>Remarks</t>
  </si>
  <si>
    <t>Date/Time</t>
  </si>
  <si>
    <t>Name</t>
  </si>
  <si>
    <t>XXX Yacht Sight Log</t>
  </si>
  <si>
    <t>Date GMT</t>
  </si>
  <si>
    <t>Time GMT</t>
  </si>
  <si>
    <t>Body Observed</t>
  </si>
  <si>
    <t xml:space="preserve">Observed Altitude </t>
  </si>
  <si>
    <t>For Celestial Navigation</t>
  </si>
  <si>
    <t>DR Latitude</t>
  </si>
  <si>
    <t>DR Longitude</t>
  </si>
  <si>
    <t>Height of Eye</t>
  </si>
  <si>
    <t>Index Error</t>
  </si>
  <si>
    <t>Click here to learn how to do celestial navigation: https://astrolabesailing.com/2016/10/28/celestial-navigation-putting-it-all-together/</t>
  </si>
  <si>
    <t>XXX Yacht First Aid Supplies</t>
  </si>
  <si>
    <t>Number required</t>
  </si>
  <si>
    <t>Expiry Date</t>
  </si>
  <si>
    <t>Usage</t>
  </si>
  <si>
    <t>Iodine Solution</t>
  </si>
  <si>
    <t>Used for cleaning wounds - can be used in eyes, ears. Mouth</t>
  </si>
  <si>
    <t>Simple pain reliever</t>
  </si>
  <si>
    <t>Aspirin</t>
  </si>
  <si>
    <t>Simple pain reliever - can also be used in suspected heart attack. Avoid with bleeding disorder, stomach ulcer or asthma</t>
  </si>
  <si>
    <t>Paraffin Gauze Dressing 5 x 5</t>
  </si>
  <si>
    <t>Used for weeping wounds</t>
  </si>
  <si>
    <t>Brand Name</t>
  </si>
  <si>
    <t>Stugeron</t>
  </si>
  <si>
    <t>XXX Yacht Deviation Table</t>
  </si>
  <si>
    <t>Date Measured:</t>
  </si>
  <si>
    <t>To learn how to make a Deviation table click here: https://astrolabesailing.com/2014/10/07/the-magnetic-compass/</t>
  </si>
  <si>
    <t>Ships Heading</t>
  </si>
  <si>
    <r>
      <t>000</t>
    </r>
    <r>
      <rPr>
        <sz val="12"/>
        <color theme="1"/>
        <rFont val="Calibri"/>
        <family val="2"/>
      </rPr>
      <t>°</t>
    </r>
  </si>
  <si>
    <r>
      <t>010</t>
    </r>
    <r>
      <rPr>
        <sz val="12"/>
        <color theme="1"/>
        <rFont val="Calibri"/>
        <family val="2"/>
      </rPr>
      <t>°</t>
    </r>
  </si>
  <si>
    <r>
      <t>020</t>
    </r>
    <r>
      <rPr>
        <sz val="12"/>
        <color theme="1"/>
        <rFont val="Calibri"/>
        <family val="2"/>
      </rPr>
      <t>°</t>
    </r>
  </si>
  <si>
    <r>
      <t>030</t>
    </r>
    <r>
      <rPr>
        <sz val="12"/>
        <color theme="1"/>
        <rFont val="Calibri"/>
        <family val="2"/>
      </rPr>
      <t>°</t>
    </r>
  </si>
  <si>
    <r>
      <t>040</t>
    </r>
    <r>
      <rPr>
        <sz val="12"/>
        <color theme="1"/>
        <rFont val="Calibri"/>
        <family val="2"/>
      </rPr>
      <t>°</t>
    </r>
  </si>
  <si>
    <r>
      <t>050</t>
    </r>
    <r>
      <rPr>
        <sz val="12"/>
        <color theme="1"/>
        <rFont val="Calibri"/>
        <family val="2"/>
      </rPr>
      <t>°</t>
    </r>
  </si>
  <si>
    <r>
      <t>060</t>
    </r>
    <r>
      <rPr>
        <sz val="12"/>
        <color theme="1"/>
        <rFont val="Calibri"/>
        <family val="2"/>
      </rPr>
      <t>°</t>
    </r>
  </si>
  <si>
    <r>
      <t>070</t>
    </r>
    <r>
      <rPr>
        <sz val="12"/>
        <color theme="1"/>
        <rFont val="Calibri"/>
        <family val="2"/>
      </rPr>
      <t>°</t>
    </r>
  </si>
  <si>
    <r>
      <t>080</t>
    </r>
    <r>
      <rPr>
        <sz val="12"/>
        <color theme="1"/>
        <rFont val="Calibri"/>
        <family val="2"/>
      </rPr>
      <t>°</t>
    </r>
  </si>
  <si>
    <r>
      <t>090</t>
    </r>
    <r>
      <rPr>
        <sz val="12"/>
        <color theme="1"/>
        <rFont val="Calibri"/>
        <family val="2"/>
      </rPr>
      <t>°</t>
    </r>
  </si>
  <si>
    <r>
      <t>100</t>
    </r>
    <r>
      <rPr>
        <sz val="12"/>
        <color theme="1"/>
        <rFont val="Calibri"/>
        <family val="2"/>
      </rPr>
      <t>°</t>
    </r>
  </si>
  <si>
    <r>
      <t>110</t>
    </r>
    <r>
      <rPr>
        <sz val="12"/>
        <color theme="1"/>
        <rFont val="Calibri"/>
        <family val="2"/>
      </rPr>
      <t>°</t>
    </r>
  </si>
  <si>
    <r>
      <t>120</t>
    </r>
    <r>
      <rPr>
        <sz val="12"/>
        <color theme="1"/>
        <rFont val="Calibri"/>
        <family val="2"/>
      </rPr>
      <t>°</t>
    </r>
  </si>
  <si>
    <r>
      <t>130</t>
    </r>
    <r>
      <rPr>
        <sz val="12"/>
        <color theme="1"/>
        <rFont val="Calibri"/>
        <family val="2"/>
      </rPr>
      <t>°</t>
    </r>
  </si>
  <si>
    <r>
      <t>140</t>
    </r>
    <r>
      <rPr>
        <sz val="12"/>
        <color theme="1"/>
        <rFont val="Calibri"/>
        <family val="2"/>
      </rPr>
      <t>°</t>
    </r>
  </si>
  <si>
    <r>
      <t>150</t>
    </r>
    <r>
      <rPr>
        <sz val="12"/>
        <color theme="1"/>
        <rFont val="Calibri"/>
        <family val="2"/>
      </rPr>
      <t>°</t>
    </r>
  </si>
  <si>
    <r>
      <t>160</t>
    </r>
    <r>
      <rPr>
        <sz val="12"/>
        <color theme="1"/>
        <rFont val="Calibri"/>
        <family val="2"/>
      </rPr>
      <t>°</t>
    </r>
  </si>
  <si>
    <r>
      <t>170</t>
    </r>
    <r>
      <rPr>
        <sz val="12"/>
        <color theme="1"/>
        <rFont val="Calibri"/>
        <family val="2"/>
      </rPr>
      <t>°</t>
    </r>
  </si>
  <si>
    <r>
      <t>180</t>
    </r>
    <r>
      <rPr>
        <sz val="12"/>
        <color theme="1"/>
        <rFont val="Calibri"/>
        <family val="2"/>
      </rPr>
      <t>°</t>
    </r>
  </si>
  <si>
    <r>
      <t>190</t>
    </r>
    <r>
      <rPr>
        <sz val="12"/>
        <color theme="1"/>
        <rFont val="Calibri"/>
        <family val="2"/>
      </rPr>
      <t>°</t>
    </r>
  </si>
  <si>
    <r>
      <t>200</t>
    </r>
    <r>
      <rPr>
        <sz val="12"/>
        <color theme="1"/>
        <rFont val="Calibri"/>
        <family val="2"/>
      </rPr>
      <t>°</t>
    </r>
  </si>
  <si>
    <r>
      <t>210</t>
    </r>
    <r>
      <rPr>
        <sz val="12"/>
        <color theme="1"/>
        <rFont val="Calibri"/>
        <family val="2"/>
      </rPr>
      <t>°</t>
    </r>
  </si>
  <si>
    <r>
      <t>220</t>
    </r>
    <r>
      <rPr>
        <sz val="12"/>
        <color theme="1"/>
        <rFont val="Calibri"/>
        <family val="2"/>
      </rPr>
      <t>°</t>
    </r>
  </si>
  <si>
    <r>
      <t>230</t>
    </r>
    <r>
      <rPr>
        <sz val="12"/>
        <color theme="1"/>
        <rFont val="Calibri"/>
        <family val="2"/>
      </rPr>
      <t>°</t>
    </r>
  </si>
  <si>
    <r>
      <t>240</t>
    </r>
    <r>
      <rPr>
        <sz val="12"/>
        <color theme="1"/>
        <rFont val="Calibri"/>
        <family val="2"/>
      </rPr>
      <t>°</t>
    </r>
  </si>
  <si>
    <r>
      <t>250</t>
    </r>
    <r>
      <rPr>
        <sz val="12"/>
        <color theme="1"/>
        <rFont val="Calibri"/>
        <family val="2"/>
      </rPr>
      <t>°</t>
    </r>
  </si>
  <si>
    <r>
      <t>260</t>
    </r>
    <r>
      <rPr>
        <sz val="12"/>
        <color theme="1"/>
        <rFont val="Calibri"/>
        <family val="2"/>
      </rPr>
      <t>°</t>
    </r>
  </si>
  <si>
    <r>
      <t>270</t>
    </r>
    <r>
      <rPr>
        <sz val="12"/>
        <color theme="1"/>
        <rFont val="Calibri"/>
        <family val="2"/>
      </rPr>
      <t>°</t>
    </r>
  </si>
  <si>
    <r>
      <t>280</t>
    </r>
    <r>
      <rPr>
        <sz val="12"/>
        <color theme="1"/>
        <rFont val="Calibri"/>
        <family val="2"/>
      </rPr>
      <t>°</t>
    </r>
  </si>
  <si>
    <r>
      <t>290</t>
    </r>
    <r>
      <rPr>
        <sz val="12"/>
        <color theme="1"/>
        <rFont val="Calibri"/>
        <family val="2"/>
      </rPr>
      <t>°</t>
    </r>
  </si>
  <si>
    <r>
      <t>300</t>
    </r>
    <r>
      <rPr>
        <sz val="12"/>
        <color theme="1"/>
        <rFont val="Calibri"/>
        <family val="2"/>
      </rPr>
      <t>°</t>
    </r>
  </si>
  <si>
    <r>
      <t>310</t>
    </r>
    <r>
      <rPr>
        <sz val="12"/>
        <color theme="1"/>
        <rFont val="Calibri"/>
        <family val="2"/>
      </rPr>
      <t>°</t>
    </r>
  </si>
  <si>
    <r>
      <t>320</t>
    </r>
    <r>
      <rPr>
        <sz val="12"/>
        <color theme="1"/>
        <rFont val="Calibri"/>
        <family val="2"/>
      </rPr>
      <t>°</t>
    </r>
  </si>
  <si>
    <r>
      <t>330</t>
    </r>
    <r>
      <rPr>
        <sz val="12"/>
        <color theme="1"/>
        <rFont val="Calibri"/>
        <family val="2"/>
      </rPr>
      <t>°</t>
    </r>
  </si>
  <si>
    <r>
      <t>340</t>
    </r>
    <r>
      <rPr>
        <sz val="12"/>
        <color theme="1"/>
        <rFont val="Calibri"/>
        <family val="2"/>
      </rPr>
      <t>°</t>
    </r>
  </si>
  <si>
    <r>
      <t>350</t>
    </r>
    <r>
      <rPr>
        <sz val="12"/>
        <color theme="1"/>
        <rFont val="Calibri"/>
        <family val="2"/>
      </rPr>
      <t>°</t>
    </r>
  </si>
  <si>
    <t>East</t>
  </si>
  <si>
    <t>West</t>
  </si>
  <si>
    <r>
      <t>5</t>
    </r>
    <r>
      <rPr>
        <b/>
        <sz val="12"/>
        <color theme="1"/>
        <rFont val="Calibri"/>
        <family val="2"/>
      </rPr>
      <t>°</t>
    </r>
  </si>
  <si>
    <r>
      <t>4</t>
    </r>
    <r>
      <rPr>
        <b/>
        <sz val="12"/>
        <color theme="1"/>
        <rFont val="Calibri"/>
        <family val="2"/>
      </rPr>
      <t>°</t>
    </r>
  </si>
  <si>
    <r>
      <t>3</t>
    </r>
    <r>
      <rPr>
        <b/>
        <sz val="12"/>
        <color theme="1"/>
        <rFont val="Calibri"/>
        <family val="2"/>
      </rPr>
      <t>°</t>
    </r>
  </si>
  <si>
    <r>
      <t>2</t>
    </r>
    <r>
      <rPr>
        <b/>
        <sz val="12"/>
        <color theme="1"/>
        <rFont val="Calibri"/>
        <family val="2"/>
      </rPr>
      <t>°</t>
    </r>
  </si>
  <si>
    <r>
      <t>1</t>
    </r>
    <r>
      <rPr>
        <b/>
        <sz val="12"/>
        <color theme="1"/>
        <rFont val="Calibri"/>
        <family val="2"/>
      </rPr>
      <t>°</t>
    </r>
  </si>
  <si>
    <r>
      <t>0</t>
    </r>
    <r>
      <rPr>
        <b/>
        <sz val="12"/>
        <color theme="1"/>
        <rFont val="Calibri"/>
        <family val="2"/>
      </rPr>
      <t>°</t>
    </r>
  </si>
  <si>
    <t>Deviation</t>
  </si>
  <si>
    <t>Magnetic</t>
  </si>
  <si>
    <t>Variation</t>
  </si>
  <si>
    <t xml:space="preserve">True </t>
  </si>
  <si>
    <t>True course as per the chart</t>
  </si>
  <si>
    <t>Apply the variation for your area - as per the chart</t>
  </si>
  <si>
    <t>This is your magnetic course</t>
  </si>
  <si>
    <t>Apply the deviation for this heading</t>
  </si>
  <si>
    <t>This is the compass course you are steering</t>
  </si>
  <si>
    <t>CDMVT</t>
  </si>
  <si>
    <t>Variation East - Magnetic Least</t>
  </si>
  <si>
    <t xml:space="preserve">Variation West - Magnetic Best </t>
  </si>
  <si>
    <t>The rule to follow is:</t>
  </si>
  <si>
    <t xml:space="preserve">add westerly variation or deviation and subtract any easterly variation or deviation. </t>
  </si>
  <si>
    <t xml:space="preserve">when going down the above list as in; true to magnetic or magnetic to compass: </t>
  </si>
  <si>
    <t>When going up, or in the opposite direction, as in; compass to magnetic or magnetic to true</t>
  </si>
  <si>
    <t xml:space="preserve"> we subtract westerly and add easterly.</t>
  </si>
  <si>
    <t>XXX Yacht Details</t>
  </si>
  <si>
    <t>Supplier Contact Details</t>
  </si>
  <si>
    <t>Location Stored on Board</t>
  </si>
  <si>
    <t>Click here to read what other spare parts you should carry on board: https://astrolabesailing.com/2016/09/01/spare-parts/</t>
  </si>
  <si>
    <t>More passage planning tips here: https://astrolabesailing.com/2014/11/23/passage-plan-lyttelton-to-waikawa/</t>
  </si>
  <si>
    <t>Chart Corrections as per notices to mariners</t>
  </si>
  <si>
    <t>NZ Notices can be found here: https://www.linz.govt.nz/sea/maritime-safety/notices-mariners</t>
  </si>
  <si>
    <t>Zoom in along the entire track to note any hazards</t>
  </si>
  <si>
    <t>En Route</t>
  </si>
  <si>
    <t xml:space="preserve">Shipping Lanes - Traffic Separation </t>
  </si>
  <si>
    <t>Prepare Cabin, stow loose items, secure heavy objects</t>
  </si>
  <si>
    <t>Check out more details on how to make a budget here: https://astrolabesailing.com/2017/06/14/marine-electronics-making-a-power-budget/</t>
  </si>
  <si>
    <t>Trauma &amp; Wounds</t>
  </si>
  <si>
    <t>Combine Dressing 20 x 30cm</t>
  </si>
  <si>
    <t>large dressing pads</t>
  </si>
  <si>
    <t>Crepe bandage 15cm</t>
  </si>
  <si>
    <t>Crepe bandage 10cm</t>
  </si>
  <si>
    <t>General bandage if bleeding isn't too severe</t>
  </si>
  <si>
    <t>Elastoplast fabric dressing</t>
  </si>
  <si>
    <t>Larger wounds cut to length required</t>
  </si>
  <si>
    <t>Emergency bandage 10cm</t>
  </si>
  <si>
    <t>Used for large bleeding wounds</t>
  </si>
  <si>
    <t>CPR face shield</t>
  </si>
  <si>
    <t>Triangular bandage</t>
  </si>
  <si>
    <t>Latex gloves</t>
  </si>
  <si>
    <t>supply of</t>
  </si>
  <si>
    <t>Cling wrap or plastic bags</t>
  </si>
  <si>
    <t>For covering burns. Firstly cool the round by immersing in cold water for 20-30 mins then cover - do not wrap as burns swell</t>
  </si>
  <si>
    <t>Ice packs</t>
  </si>
  <si>
    <t>Bandaids</t>
  </si>
  <si>
    <t>Dressing strip 1m</t>
  </si>
  <si>
    <t>Splinter probes</t>
  </si>
  <si>
    <t>Gauze squares</t>
  </si>
  <si>
    <t>Non-stick dressing</t>
  </si>
  <si>
    <t>Paper tape 1.25cm</t>
  </si>
  <si>
    <t>Sports strapping tape</t>
  </si>
  <si>
    <t>Steri-strips</t>
  </si>
  <si>
    <t>Wound closure</t>
  </si>
  <si>
    <t>Skin stapler</t>
  </si>
  <si>
    <t>Suture kit</t>
  </si>
  <si>
    <t>Scalpel blades</t>
  </si>
  <si>
    <t>Finger dressing</t>
  </si>
  <si>
    <t>Medications</t>
  </si>
  <si>
    <t>Pain</t>
  </si>
  <si>
    <t>Paracetamol 500mg</t>
  </si>
  <si>
    <t>Panadeine</t>
  </si>
  <si>
    <t>Moderate pain reliever</t>
  </si>
  <si>
    <t>Ibuprofin 200mg</t>
  </si>
  <si>
    <t>Anti inflammatory - pain reliever</t>
  </si>
  <si>
    <t>Tramadol 500mg</t>
  </si>
  <si>
    <t>Prescription - strong pain relief</t>
  </si>
  <si>
    <t>Morphine sulphate injection</t>
  </si>
  <si>
    <t>Controlled drug - only given with the advice of a doctor</t>
  </si>
  <si>
    <t>Sea Sickness</t>
  </si>
  <si>
    <t>Sea Sickness tablets</t>
  </si>
  <si>
    <t>Use the brand that works best for you</t>
  </si>
  <si>
    <t>Wrist bands</t>
  </si>
  <si>
    <t>Drug free option</t>
  </si>
  <si>
    <t>Eyes</t>
  </si>
  <si>
    <t>Saline eye wash</t>
  </si>
  <si>
    <t>Liquifilm tears</t>
  </si>
  <si>
    <t>MINIMAS Amethocaine drops</t>
  </si>
  <si>
    <t>Prescription - eye anaesthetic - used to numb the eye and allow removal of foreign body</t>
  </si>
  <si>
    <t>MINIMAS Fluorescein drops</t>
  </si>
  <si>
    <t>Prescription - eye stain used to find foreign bodies</t>
  </si>
  <si>
    <t>Chloromycetin eye ointment</t>
  </si>
  <si>
    <t>Prescription - for eye infections, if there is a foreign body in the eye wash out with saline solution first, also can be used on skin</t>
  </si>
  <si>
    <t>Teeth</t>
  </si>
  <si>
    <t>Oil of cloves</t>
  </si>
  <si>
    <t>Used for toothache - apply with finger</t>
  </si>
  <si>
    <t>Temporary filling material</t>
  </si>
  <si>
    <t>Mix together and push in to cavity</t>
  </si>
  <si>
    <t>Tummy</t>
  </si>
  <si>
    <t>Antacid tablets</t>
  </si>
  <si>
    <t>Zantax tablets</t>
  </si>
  <si>
    <t>Prescription - severe indigestion</t>
  </si>
  <si>
    <t>Oral rehydration powder</t>
  </si>
  <si>
    <t>Or use water with sugar and a pinch of salt, give in small amounts</t>
  </si>
  <si>
    <t>Imodium tablets</t>
  </si>
  <si>
    <t>to slow diarrhoea</t>
  </si>
  <si>
    <t>Loperamide tablets</t>
  </si>
  <si>
    <t xml:space="preserve">for diarrhoea </t>
  </si>
  <si>
    <t xml:space="preserve">Buccastem 3mg </t>
  </si>
  <si>
    <t>To treat vomiting</t>
  </si>
  <si>
    <t>Stemetil suppositories</t>
  </si>
  <si>
    <t>Used in severe prolongued vomiting, requires extra rehydration</t>
  </si>
  <si>
    <t>Maxolon 10mg</t>
  </si>
  <si>
    <t>Prescription - for severe vomiting and use in conjunction with morphine</t>
  </si>
  <si>
    <t>Coloxyl with Senna or Dulcolax</t>
  </si>
  <si>
    <t>Relieves constipation</t>
  </si>
  <si>
    <t>Antibiotics</t>
  </si>
  <si>
    <t>Flagyl 200mg</t>
  </si>
  <si>
    <t>Prescription - antibacterial</t>
  </si>
  <si>
    <t>Penicillin</t>
  </si>
  <si>
    <t xml:space="preserve">Prescription </t>
  </si>
  <si>
    <t>Doxycyline 100mg</t>
  </si>
  <si>
    <t>Prescription - broad spectrum antibiotics for general infections</t>
  </si>
  <si>
    <t>Cefuroxime 750mg injection</t>
  </si>
  <si>
    <t>Prescription - Strong antibiotic injection for severe life threatening infections</t>
  </si>
  <si>
    <t>Antihistamine</t>
  </si>
  <si>
    <t>Allergy control</t>
  </si>
  <si>
    <t>Phenergan tablets</t>
  </si>
  <si>
    <t>Strong antihistamine</t>
  </si>
  <si>
    <t>Adrenaline 1:1000 injection</t>
  </si>
  <si>
    <t>Prescription - Anaphylaxis - severe allergic reaction to medicine or stings. Inject outer edge of thigh and if severe give whole ampule</t>
  </si>
  <si>
    <t>Promethazine HCI 25mg injection</t>
  </si>
  <si>
    <t>Prescription - severe allergic reaction, sedating</t>
  </si>
  <si>
    <t>Diazepam 10mg injection</t>
  </si>
  <si>
    <t>Convulsions, muscle relaxant</t>
  </si>
  <si>
    <t>Bactroban ointment</t>
  </si>
  <si>
    <t>Prescription antibacterial skin ointment</t>
  </si>
  <si>
    <t>Anti fungal cream</t>
  </si>
  <si>
    <t>Skin allergies and rashes</t>
  </si>
  <si>
    <t>Eurax cream</t>
  </si>
  <si>
    <t>Hives stings anti-itch</t>
  </si>
  <si>
    <t>Nitrolingual spray</t>
  </si>
  <si>
    <t>Used in severe chest pain/suspected heart attack. Spray two pumps under the tongue and call for help</t>
  </si>
  <si>
    <t>Thermometer</t>
  </si>
  <si>
    <r>
      <t>Normal temperature is 36.5-37.5</t>
    </r>
    <r>
      <rPr>
        <sz val="12"/>
        <color theme="1"/>
        <rFont val="Calibri"/>
        <family val="2"/>
      </rPr>
      <t>°C</t>
    </r>
  </si>
  <si>
    <t>Alcohol swabs</t>
  </si>
  <si>
    <t>Syringe 3 ml</t>
  </si>
  <si>
    <t>Syringe 10ml</t>
  </si>
  <si>
    <t>Hypodermic needle</t>
  </si>
  <si>
    <t>Intravenous fluid</t>
  </si>
  <si>
    <t>Used only under the direction of a medical officer</t>
  </si>
  <si>
    <t>Oral Airways</t>
  </si>
  <si>
    <t>Sam Splint</t>
  </si>
  <si>
    <t>Neck brace</t>
  </si>
  <si>
    <t>Forceps</t>
  </si>
  <si>
    <t>Scissors</t>
  </si>
  <si>
    <t>Click here to read about the Yachting NZ Cat1 Medical Supplies: https://astrolabesailing.com/2014/02/21/yachting-nz-medical-stores-list/</t>
  </si>
  <si>
    <t>General Daily Checks</t>
  </si>
  <si>
    <t>Obtain weather forecast</t>
  </si>
  <si>
    <t>Check the bilge</t>
  </si>
  <si>
    <t>Check batteries &amp; charging</t>
  </si>
  <si>
    <t>Check chafing on lines/sails</t>
  </si>
  <si>
    <t>In the Galley</t>
  </si>
  <si>
    <t>Stay with the stove when cooking</t>
  </si>
  <si>
    <t>Turn off the gas once you have finished cooking</t>
  </si>
  <si>
    <t>Ensure the area is well ventilated</t>
  </si>
  <si>
    <t>Have fire blanket and extinguisher nearby</t>
  </si>
  <si>
    <t>Stow heavy pots and pans securely after use</t>
  </si>
  <si>
    <t>Note boats nearby</t>
  </si>
  <si>
    <t>If lightening forecast put electronics in the oven &amp; a note to not turn the oven on!</t>
  </si>
  <si>
    <t>In the Dinghy</t>
  </si>
  <si>
    <t>Take handheld VHF on all trips</t>
  </si>
  <si>
    <t>Wear a lifejacket</t>
  </si>
  <si>
    <t>Take a torch, flares, whistle, air horn</t>
  </si>
  <si>
    <t>Have an anchor and rode in the dinghy</t>
  </si>
  <si>
    <t>Bottle of water</t>
  </si>
  <si>
    <t>Wear the kill-cord</t>
  </si>
  <si>
    <t xml:space="preserve">Remove all contents and use two lines when towing </t>
  </si>
  <si>
    <t>Keep oars in dinghy</t>
  </si>
  <si>
    <t>Padlock and chain lock when on shore and at night</t>
  </si>
  <si>
    <t>Asparagus</t>
  </si>
  <si>
    <t>Beetroot</t>
  </si>
  <si>
    <t>Broccoli</t>
  </si>
  <si>
    <t>Cabbage</t>
  </si>
  <si>
    <t>Cauliflower</t>
  </si>
  <si>
    <t>Celery</t>
  </si>
  <si>
    <t>Corn</t>
  </si>
  <si>
    <t>Cucumber</t>
  </si>
  <si>
    <t>Garlic</t>
  </si>
  <si>
    <t>Green beans</t>
  </si>
  <si>
    <t>Leeks</t>
  </si>
  <si>
    <t>Mushrooms</t>
  </si>
  <si>
    <t>Capsicum</t>
  </si>
  <si>
    <t>Spinach</t>
  </si>
  <si>
    <t>Peas</t>
  </si>
  <si>
    <t>Pumpkin</t>
  </si>
  <si>
    <t>Apricots</t>
  </si>
  <si>
    <t>Blueberries</t>
  </si>
  <si>
    <t>Strawberries</t>
  </si>
  <si>
    <t>Pineapple</t>
  </si>
  <si>
    <t>Grapes</t>
  </si>
  <si>
    <t>Pears</t>
  </si>
  <si>
    <t>Watermelon</t>
  </si>
  <si>
    <t>Mangoes</t>
  </si>
  <si>
    <t>Melons</t>
  </si>
  <si>
    <t>Beef</t>
  </si>
  <si>
    <t>Turkey</t>
  </si>
  <si>
    <t>Salami</t>
  </si>
  <si>
    <t>Bacon</t>
  </si>
  <si>
    <t>Snacks</t>
  </si>
  <si>
    <t>Crackers</t>
  </si>
  <si>
    <t>Biscuits</t>
  </si>
  <si>
    <t>Popcorn</t>
  </si>
  <si>
    <t>Chocolate</t>
  </si>
  <si>
    <t>Muesli Bars</t>
  </si>
  <si>
    <t>Potato Chips</t>
  </si>
  <si>
    <t>Pretzels</t>
  </si>
  <si>
    <t>Nuts</t>
  </si>
  <si>
    <t>Cream</t>
  </si>
  <si>
    <t>Sour cream</t>
  </si>
  <si>
    <t>Cream Cheese</t>
  </si>
  <si>
    <t>Self raising flour</t>
  </si>
  <si>
    <t>Drinks</t>
  </si>
  <si>
    <t>Beer</t>
  </si>
  <si>
    <t xml:space="preserve">Wine </t>
  </si>
  <si>
    <t>Rum</t>
  </si>
  <si>
    <t>Gin</t>
  </si>
  <si>
    <t>Alcohol</t>
  </si>
  <si>
    <t>Coffee</t>
  </si>
  <si>
    <t>Tea</t>
  </si>
  <si>
    <t>Juice</t>
  </si>
  <si>
    <t>Lemonade</t>
  </si>
  <si>
    <t>Tonic Water</t>
  </si>
  <si>
    <t>Soft drinks</t>
  </si>
  <si>
    <t>Canned Food</t>
  </si>
  <si>
    <t>Beans</t>
  </si>
  <si>
    <t>Tuna</t>
  </si>
  <si>
    <t>Salmon</t>
  </si>
  <si>
    <t>Olives</t>
  </si>
  <si>
    <t>Peaches</t>
  </si>
  <si>
    <t>Soup</t>
  </si>
  <si>
    <t>Sauces</t>
  </si>
  <si>
    <t>Cereals</t>
  </si>
  <si>
    <t>Muesli</t>
  </si>
  <si>
    <t>Rolled Oats</t>
  </si>
  <si>
    <t>Icing Sugar</t>
  </si>
  <si>
    <t>Brown Sugar</t>
  </si>
  <si>
    <t>Spreads</t>
  </si>
  <si>
    <t>Jam</t>
  </si>
  <si>
    <t>Peanut Butter</t>
  </si>
  <si>
    <t>Honey</t>
  </si>
  <si>
    <t>Marmite</t>
  </si>
  <si>
    <t>Cuppa Soup</t>
  </si>
  <si>
    <t>Tomato Sauce</t>
  </si>
  <si>
    <t>Soy Sauce</t>
  </si>
  <si>
    <t>Mustard</t>
  </si>
  <si>
    <t>Mayonnaise</t>
  </si>
  <si>
    <t>Wasabi</t>
  </si>
  <si>
    <t>Oyster Sauce</t>
  </si>
  <si>
    <t>Breadcrumbs</t>
  </si>
  <si>
    <t>Toiletries</t>
  </si>
  <si>
    <t>Soap</t>
  </si>
  <si>
    <t>Shampoo</t>
  </si>
  <si>
    <t>Conditioner</t>
  </si>
  <si>
    <t>Mouthwash</t>
  </si>
  <si>
    <t>Babywipes</t>
  </si>
  <si>
    <t>Razors</t>
  </si>
  <si>
    <t>Spices</t>
  </si>
  <si>
    <t>Salt</t>
  </si>
  <si>
    <t>Pepper</t>
  </si>
  <si>
    <t>Garlic powder</t>
  </si>
  <si>
    <t>Cayenne Pepper</t>
  </si>
  <si>
    <t>Cinnamon</t>
  </si>
  <si>
    <t>Cloves</t>
  </si>
  <si>
    <t>Coriander</t>
  </si>
  <si>
    <t>Cumin</t>
  </si>
  <si>
    <t>Curry</t>
  </si>
  <si>
    <t>Ginger</t>
  </si>
  <si>
    <t>Mixed herbs</t>
  </si>
  <si>
    <t>Nutmeg</t>
  </si>
  <si>
    <t>Oregano</t>
  </si>
  <si>
    <t>Paprika</t>
  </si>
  <si>
    <t>Vanilla</t>
  </si>
  <si>
    <t>Turmeric</t>
  </si>
  <si>
    <t>Paper Towels</t>
  </si>
  <si>
    <t>Tin Foil</t>
  </si>
  <si>
    <t>Glad wrap</t>
  </si>
  <si>
    <t>Ziplock bags</t>
  </si>
  <si>
    <t>Rubbish bafs</t>
  </si>
  <si>
    <t>Dish cloths</t>
  </si>
  <si>
    <t>Nuts &amp; Fruit</t>
  </si>
  <si>
    <t>Almonds</t>
  </si>
  <si>
    <t>Cashews</t>
  </si>
  <si>
    <t>Peanuts</t>
  </si>
  <si>
    <t>Walnuts</t>
  </si>
  <si>
    <t>Poppy seeds</t>
  </si>
  <si>
    <t>Sesame seeds</t>
  </si>
  <si>
    <t>Pumpkin seeds</t>
  </si>
  <si>
    <t>Dates</t>
  </si>
  <si>
    <t>Dried fruit</t>
  </si>
  <si>
    <t>Oil &amp; Vinegar</t>
  </si>
  <si>
    <t>Olive Oil</t>
  </si>
  <si>
    <t>Vegetable oil</t>
  </si>
  <si>
    <t>Sesame oil</t>
  </si>
  <si>
    <t>White vinegar</t>
  </si>
  <si>
    <t>Balsamic vinegar</t>
  </si>
  <si>
    <t>White wine vinegar</t>
  </si>
  <si>
    <t>fix formulas!</t>
  </si>
  <si>
    <t>XXX Yacht Meal Plan</t>
  </si>
  <si>
    <t>Breakfast</t>
  </si>
  <si>
    <t>Morning Tea</t>
  </si>
  <si>
    <t>Lunch</t>
  </si>
  <si>
    <t>Afternoon Tea</t>
  </si>
  <si>
    <t>Dinner</t>
  </si>
  <si>
    <t>Monday</t>
  </si>
  <si>
    <t>Tuesday</t>
  </si>
  <si>
    <t>Wednesday</t>
  </si>
  <si>
    <t>Thursday</t>
  </si>
  <si>
    <t>Friday</t>
  </si>
  <si>
    <t>Saturday</t>
  </si>
  <si>
    <t>Sunday</t>
  </si>
  <si>
    <t>Breakfast Ideas</t>
  </si>
  <si>
    <t>Cereal</t>
  </si>
  <si>
    <t>Toast &amp; spreads</t>
  </si>
  <si>
    <t>Pancakes</t>
  </si>
  <si>
    <t>Fruit &amp; Yoghurt</t>
  </si>
  <si>
    <t>Boiled Eggs</t>
  </si>
  <si>
    <t xml:space="preserve">Muesli </t>
  </si>
  <si>
    <t xml:space="preserve">Morning Tea </t>
  </si>
  <si>
    <t>Nibbles</t>
  </si>
  <si>
    <t>Muffins</t>
  </si>
  <si>
    <t>Cheese &amp; crackers</t>
  </si>
  <si>
    <t>Sandwiches</t>
  </si>
  <si>
    <t>Bacon &amp; Egg Pie</t>
  </si>
  <si>
    <t>Salad</t>
  </si>
  <si>
    <t>Pizza</t>
  </si>
  <si>
    <t>Toasties</t>
  </si>
  <si>
    <t>Thermos of hot water</t>
  </si>
  <si>
    <t>Porridge</t>
  </si>
  <si>
    <t>Smoothie</t>
  </si>
  <si>
    <t>Dessert</t>
  </si>
  <si>
    <t>Water</t>
  </si>
  <si>
    <t>Wine</t>
  </si>
  <si>
    <t>Spirits</t>
  </si>
  <si>
    <t>Pikelets</t>
  </si>
  <si>
    <t>Lasagne</t>
  </si>
  <si>
    <t>Nachos</t>
  </si>
  <si>
    <t>Cake</t>
  </si>
  <si>
    <t>Burgers</t>
  </si>
  <si>
    <t>Brown rice &amp; veges</t>
  </si>
  <si>
    <t>Crostini</t>
  </si>
  <si>
    <t>Fritters</t>
  </si>
  <si>
    <t>Leftovers</t>
  </si>
  <si>
    <t>Pie</t>
  </si>
  <si>
    <t>Casserole</t>
  </si>
  <si>
    <t>Souvlaki</t>
  </si>
  <si>
    <t>Fried Rice</t>
  </si>
  <si>
    <t>Fruit cobbler</t>
  </si>
  <si>
    <t>Crumble</t>
  </si>
  <si>
    <t>Shopping List</t>
  </si>
  <si>
    <t>Wraps</t>
  </si>
  <si>
    <t>Noodles</t>
  </si>
  <si>
    <t>Check weather forecast</t>
  </si>
  <si>
    <t>Check tide</t>
  </si>
  <si>
    <t>Check chart &amp; guide for suitable location</t>
  </si>
  <si>
    <t>Check other boats</t>
  </si>
  <si>
    <t>Head in to the wind</t>
  </si>
  <si>
    <t>Check &amp; note the depth</t>
  </si>
  <si>
    <t>Lower the anchor</t>
  </si>
  <si>
    <t>Let out enough scope 5:1 or 7:1 and note how much</t>
  </si>
  <si>
    <t>Press the anchor alarm button/app/note in log</t>
  </si>
  <si>
    <t>Apply throttle in reverse to ensure anchor is well set</t>
  </si>
  <si>
    <t>Attach snubber</t>
  </si>
  <si>
    <t>Sit and watch how boat swings</t>
  </si>
  <si>
    <t>Consider options should weather change</t>
  </si>
  <si>
    <t>Note location and names of other boats in vicinity</t>
  </si>
  <si>
    <t>Hazard/Risk:</t>
  </si>
  <si>
    <t>(insert the risk here - e.g. fire/grounding etc)</t>
  </si>
  <si>
    <t>Likelihood</t>
  </si>
  <si>
    <t>Very Unlikely</t>
  </si>
  <si>
    <t>Unlikely</t>
  </si>
  <si>
    <t>Likely</t>
  </si>
  <si>
    <t>Very Likely</t>
  </si>
  <si>
    <t>Consequence</t>
  </si>
  <si>
    <t>Minor</t>
  </si>
  <si>
    <t>Moderate</t>
  </si>
  <si>
    <t>Major</t>
  </si>
  <si>
    <t>Extreme</t>
  </si>
  <si>
    <t>Risk Rating</t>
  </si>
  <si>
    <t>Causes:</t>
  </si>
  <si>
    <t>Prevention:</t>
  </si>
  <si>
    <t>(What are the main causes of this hazard?)</t>
  </si>
  <si>
    <t>(In what way can the causes be prevented?)</t>
  </si>
  <si>
    <t>e.g. Unattended cooking</t>
  </si>
  <si>
    <t>Someone must be in the galley when stove is on</t>
  </si>
  <si>
    <t>Location on Boat</t>
  </si>
  <si>
    <t>Maintenance Required</t>
  </si>
  <si>
    <t>Date Completed</t>
  </si>
  <si>
    <t>Action Plan</t>
  </si>
  <si>
    <t xml:space="preserve">Think about all the hazards on board your boat and come up with a way of managing them. You can copy this template </t>
  </si>
  <si>
    <t>Action Plan:</t>
  </si>
  <si>
    <t xml:space="preserve">Add all your own details and print off to have in your safety manual. </t>
  </si>
  <si>
    <t>XXX Yacht Safety Plan Templates - Risk/Hazard Register</t>
  </si>
  <si>
    <t>e.g. Fire Extinguishers</t>
  </si>
  <si>
    <t xml:space="preserve">Primary Assessment: </t>
  </si>
  <si>
    <t>Minimise Risk:</t>
  </si>
  <si>
    <t>Prioritise:</t>
  </si>
  <si>
    <t>Communication:</t>
  </si>
  <si>
    <t>Utilise resources:</t>
  </si>
  <si>
    <t>Constantly assess danger:</t>
  </si>
  <si>
    <t>External Communications:</t>
  </si>
  <si>
    <t>shake regularly, check for corrosion, check pressure gauge</t>
  </si>
  <si>
    <t>Step 1</t>
  </si>
  <si>
    <t>Name of vessel:</t>
  </si>
  <si>
    <t>Type of vessel:</t>
  </si>
  <si>
    <t>Country of Registration:</t>
  </si>
  <si>
    <t>Registration Number:</t>
  </si>
  <si>
    <t>VHF Call Sign:</t>
  </si>
  <si>
    <t>MMSI #:</t>
  </si>
  <si>
    <t>EPIRB Registration #:</t>
  </si>
  <si>
    <t>Satellite Phone #:</t>
  </si>
  <si>
    <t>Construction:</t>
  </si>
  <si>
    <t>Length:</t>
  </si>
  <si>
    <t>Hull Colour:</t>
  </si>
  <si>
    <t>Motor:</t>
  </si>
  <si>
    <t>Fuel Capacity:</t>
  </si>
  <si>
    <t>AIS:</t>
  </si>
  <si>
    <t>Life Raft:</t>
  </si>
  <si>
    <t>Dinghy:</t>
  </si>
  <si>
    <t>Flares:</t>
  </si>
  <si>
    <t>Collate the information about the vessel:</t>
  </si>
  <si>
    <t>Step 2</t>
  </si>
  <si>
    <t>Collate the information about the crew:</t>
  </si>
  <si>
    <t>Step 3</t>
  </si>
  <si>
    <t>Collate the information about the voyage</t>
  </si>
  <si>
    <t>Emergency Contact</t>
  </si>
  <si>
    <t>Average Speed:</t>
  </si>
  <si>
    <t>Departure Port:</t>
  </si>
  <si>
    <t>Departure Date:</t>
  </si>
  <si>
    <t>Destination Port:</t>
  </si>
  <si>
    <t>Estimated Date of Arrival:</t>
  </si>
  <si>
    <t xml:space="preserve">Purpose of voyage: </t>
  </si>
  <si>
    <t xml:space="preserve">This is a document for you to complete and print off and give to your family to help them know what to do if you get in to trouble </t>
  </si>
  <si>
    <t>Click here to read about this spreadsheet https://astrolabesailing.com/2016/07/28/rescue-me/</t>
  </si>
  <si>
    <t>Period of time overdue:</t>
  </si>
  <si>
    <t>Possible stopover ports:</t>
  </si>
  <si>
    <t xml:space="preserve">Do you have a copy of their trip report?: </t>
  </si>
  <si>
    <t>Other vessels they were travelling with?:</t>
  </si>
  <si>
    <t>Add a recent photograph of the boat here.</t>
  </si>
  <si>
    <t>Last point of contact - date/location</t>
  </si>
  <si>
    <t>SSB call sign:</t>
  </si>
  <si>
    <t>Position on Board</t>
  </si>
  <si>
    <t>Step 4</t>
  </si>
  <si>
    <t>Who to contact with this information</t>
  </si>
  <si>
    <t>Phone #</t>
  </si>
  <si>
    <t>e.g. Your embassy in country of rescue area</t>
  </si>
  <si>
    <t>e.g. International Sailing Facebook groups</t>
  </si>
  <si>
    <t>e.g. Yacht club you are member of</t>
  </si>
  <si>
    <t>e.g. Your own country Rescue Coordination Centre</t>
  </si>
  <si>
    <t>Step 5</t>
  </si>
  <si>
    <t>Contact the appropriate people in step 4 and explain that you are concerned for the welfare of XXX Yacht</t>
  </si>
  <si>
    <t>Explain the reasons for your concern - e.g. vessel is overdue, no contact since XXX etc</t>
  </si>
  <si>
    <t>Provide vessel details in step 1</t>
  </si>
  <si>
    <t>Provide crew details in step 2</t>
  </si>
  <si>
    <t xml:space="preserve">Contact the emergency contacts for the crew in step 2 and discuss options. </t>
  </si>
  <si>
    <t>Provide voyage details in step 3</t>
  </si>
  <si>
    <t>Discuss options</t>
  </si>
  <si>
    <t>Post on Facebook groups - photos and details as above and explain situation</t>
  </si>
  <si>
    <t xml:space="preserve">Give your contact details </t>
  </si>
  <si>
    <t>Make notes of who you have spoken to and keep in touch</t>
  </si>
  <si>
    <t>If contact is made with overdue vessel - ensure you advise everyone who is helping with the search</t>
  </si>
  <si>
    <t>Step 6</t>
  </si>
  <si>
    <t>Other Useful details</t>
  </si>
  <si>
    <t>Yacht Insurance Company Name:</t>
  </si>
  <si>
    <t>Yacht Insurance Company Contacts:</t>
  </si>
  <si>
    <t>Yacht Insurance Company Policy #</t>
  </si>
  <si>
    <t>Personal Insurance Company Name:</t>
  </si>
  <si>
    <t>Personal Insurance Company Contacts:</t>
  </si>
  <si>
    <t>Personal Insurance Policy #:</t>
  </si>
  <si>
    <t>Person You Spoke to</t>
  </si>
  <si>
    <t>Email Photographs, Trip Plan, This sheet</t>
  </si>
  <si>
    <t>Yacht Facebook Page</t>
  </si>
  <si>
    <t>Yacht Website</t>
  </si>
  <si>
    <t>Step 7</t>
  </si>
  <si>
    <t>Print off the document and put in a folder to leave with someone you trust and someone who will be keeping track of your voyage</t>
  </si>
  <si>
    <t>Include in the folder:</t>
  </si>
  <si>
    <t>Copies of your passports</t>
  </si>
  <si>
    <t>Copies of your boat registration details</t>
  </si>
  <si>
    <t>Recent photographs of the crew and vessel</t>
  </si>
  <si>
    <t>Copy of the vessel insurance documents</t>
  </si>
  <si>
    <t>Year of Construction:</t>
  </si>
  <si>
    <t>Email address:</t>
  </si>
  <si>
    <t>Fire Extinguishers on board:</t>
  </si>
  <si>
    <t>Life Jackets on board:</t>
  </si>
  <si>
    <t>Drogue/Sea anchor:</t>
  </si>
  <si>
    <t>XXX Yacht - What to do in Case of Emergency</t>
  </si>
  <si>
    <t xml:space="preserve">If you are concerned for the safety or welfare of the people on board XXX yacht who have not returned or checked in or returned in a reasonable amount of time. Or if the Rescue Coordination Centre contacts you to advise the EPIRB has been activated. Here are some steps to follow and useful information to assist. </t>
  </si>
  <si>
    <t>Step 8</t>
  </si>
  <si>
    <t>Useful Information to get from Rescue Coordination Centre if EPIRB has been activated</t>
  </si>
  <si>
    <t>Date and time of EPIRB activation:</t>
  </si>
  <si>
    <t>Position #:</t>
  </si>
  <si>
    <t>Check weather conditions at that location:</t>
  </si>
  <si>
    <t>Country responsible for that rescue area:</t>
  </si>
  <si>
    <t>Name and phone of the person you are talking to:</t>
  </si>
  <si>
    <t>Name of vessel going to the rescue:</t>
  </si>
  <si>
    <t>The likely destination of rescue vessel:</t>
  </si>
  <si>
    <t>Their local contact details:</t>
  </si>
  <si>
    <t>Estimated time of rescue:</t>
  </si>
  <si>
    <t xml:space="preserve">Any other relevant useful information - perhaps a copy of the personal details and personal/boat inventory spreadsheets. </t>
  </si>
  <si>
    <t>Boat Watch</t>
  </si>
  <si>
    <t>Ham radio network</t>
  </si>
  <si>
    <t>http://www.boatwatch.net.org</t>
  </si>
  <si>
    <t>e.g. Close friends</t>
  </si>
  <si>
    <t>Login details for Facebook pages, bank contacts to help with transferring funds to arrival port etc</t>
  </si>
  <si>
    <t>Useful Documents to leave in a folder with this sheet</t>
  </si>
  <si>
    <t>We recommend you complete as many of the details in the sheet above before your voyage.</t>
  </si>
  <si>
    <t>Prior to every voyage - email through your passage plan or send an email/text with your departure and arrival ports and ETA</t>
  </si>
  <si>
    <t>Give an overdue date - i.e. a date when your person should initiate contact emergency services</t>
  </si>
  <si>
    <t>Position tracker details:</t>
  </si>
  <si>
    <t>XXX Yacht Standard Operating Procedures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</si>
</sst>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3">
    <numFmt numFmtId="43" formatCode="_-* #,##0.00_-;\-* #,##0.00_-;_-* &quot;-&quot;??_-;_-@_-"/>
    <numFmt numFmtId="164" formatCode="_(* #,##0.00_);_(* \(#,##0.00\);_(* &quot;-&quot;??_);_(@_)"/>
    <numFmt numFmtId="165" formatCode="[$$-1409]#,##0"/>
    <numFmt numFmtId="166" formatCode="[$-3409]dd\-mmm\-yy;@"/>
    <numFmt numFmtId="167" formatCode="[$$-1409]#,##0.00"/>
    <numFmt numFmtId="168" formatCode="&quot;$&quot;#,##0.00"/>
    <numFmt numFmtId="169" formatCode="[$$-1409]#,##0.00;\-[$$-1409]#,##0.00"/>
    <numFmt numFmtId="170" formatCode="mmmm\ yyyy"/>
    <numFmt numFmtId="171" formatCode="ddd"/>
    <numFmt numFmtId="172" formatCode="d"/>
    <numFmt numFmtId="173" formatCode="d/mm/yyyy;@"/>
    <numFmt numFmtId="174" formatCode="hh:mm:ss;@"/>
    <numFmt numFmtId="176" formatCode="[$-1409]d\ mmmm\ yyyy;@"/>
  </numFmts>
  <fonts count="36">
    <font>
      <sz val="12"/>
      <color theme="1"/>
      <name val="Calibri"/>
      <family val="2"/>
      <scheme val="minor"/>
    </font>
    <font>
      <b/>
      <sz val="12"/>
      <color theme="1"/>
      <name val="Calibri"/>
      <family val="2"/>
      <scheme val="minor"/>
    </font>
    <font>
      <b/>
      <sz val="16"/>
      <color theme="1"/>
      <name val="Calibri"/>
      <family val="2"/>
      <scheme val="minor"/>
    </font>
    <font>
      <u/>
      <sz val="12"/>
      <color theme="10"/>
      <name val="Calibri"/>
      <family val="2"/>
      <scheme val="minor"/>
    </font>
    <font>
      <u/>
      <sz val="12"/>
      <color theme="11"/>
      <name val="Calibri"/>
      <family val="2"/>
      <scheme val="minor"/>
    </font>
    <font>
      <sz val="10"/>
      <color theme="1"/>
      <name val="Calibri"/>
      <family val="2"/>
      <scheme val="minor"/>
    </font>
    <font>
      <sz val="12"/>
      <color rgb="FF222222"/>
      <name val="Calibri"/>
      <family val="2"/>
      <scheme val="minor"/>
    </font>
    <font>
      <b/>
      <sz val="14"/>
      <color rgb="FF252525"/>
      <name val="HelveticaNeueLT-Roman"/>
    </font>
    <font>
      <sz val="12"/>
      <color rgb="FF252525"/>
      <name val="Calibri"/>
      <family val="2"/>
      <scheme val="minor"/>
    </font>
    <font>
      <sz val="12"/>
      <color theme="1"/>
      <name val="Calibri"/>
      <family val="2"/>
      <scheme val="minor"/>
    </font>
    <font>
      <b/>
      <sz val="14"/>
      <name val="Arial"/>
      <family val="2"/>
    </font>
    <font>
      <b/>
      <sz val="10"/>
      <name val="Arial"/>
      <family val="2"/>
    </font>
    <font>
      <sz val="8"/>
      <name val="Arial"/>
      <family val="2"/>
    </font>
    <font>
      <b/>
      <u/>
      <sz val="8"/>
      <name val="Arial"/>
      <family val="2"/>
    </font>
    <font>
      <b/>
      <sz val="8"/>
      <name val="Arial"/>
      <family val="2"/>
    </font>
    <font>
      <sz val="8"/>
      <color indexed="81"/>
      <name val="Tahoma"/>
      <family val="2"/>
    </font>
    <font>
      <sz val="11"/>
      <color theme="1"/>
      <name val="Calibri"/>
      <family val="2"/>
      <scheme val="minor"/>
    </font>
    <font>
      <sz val="10"/>
      <name val="Arial"/>
      <family val="2"/>
    </font>
    <font>
      <b/>
      <sz val="11"/>
      <name val="Calibri"/>
      <family val="2"/>
      <scheme val="minor"/>
    </font>
    <font>
      <sz val="11"/>
      <name val="Calibri"/>
      <family val="2"/>
      <scheme val="minor"/>
    </font>
    <font>
      <sz val="12"/>
      <name val="Calibri"/>
      <family val="2"/>
      <scheme val="minor"/>
    </font>
    <font>
      <b/>
      <sz val="12"/>
      <color theme="0"/>
      <name val="Calibri Light"/>
      <family val="1"/>
      <scheme val="major"/>
    </font>
    <font>
      <sz val="8"/>
      <name val="Calibri"/>
      <family val="2"/>
      <scheme val="minor"/>
    </font>
    <font>
      <i/>
      <sz val="12"/>
      <name val="Calibri"/>
      <family val="2"/>
      <scheme val="minor"/>
    </font>
    <font>
      <sz val="12"/>
      <color theme="0"/>
      <name val="Arial"/>
      <family val="2"/>
    </font>
    <font>
      <sz val="12"/>
      <name val="Arial"/>
      <family val="2"/>
    </font>
    <font>
      <sz val="12"/>
      <name val="Arial Narrow"/>
      <family val="2"/>
    </font>
    <font>
      <b/>
      <sz val="18"/>
      <name val="Calibri"/>
      <family val="2"/>
      <scheme val="minor"/>
    </font>
    <font>
      <sz val="18"/>
      <name val="Calibri"/>
      <family val="2"/>
      <scheme val="minor"/>
    </font>
    <font>
      <u/>
      <sz val="18"/>
      <color theme="10"/>
      <name val="Calibri"/>
      <family val="2"/>
      <scheme val="minor"/>
    </font>
    <font>
      <sz val="12"/>
      <color rgb="FF000000"/>
      <name val="Calibri"/>
      <family val="2"/>
      <scheme val="minor"/>
    </font>
    <font>
      <b/>
      <sz val="16"/>
      <color rgb="FF000000"/>
      <name val="Calibri"/>
      <family val="2"/>
      <scheme val="minor"/>
    </font>
    <font>
      <sz val="12"/>
      <color theme="1"/>
      <name val="Calibri"/>
      <family val="2"/>
    </font>
    <font>
      <b/>
      <sz val="12"/>
      <color theme="1"/>
      <name val="Calibri"/>
      <family val="2"/>
    </font>
    <font>
      <sz val="16"/>
      <color theme="1"/>
      <name val="Calibri"/>
      <family val="2"/>
      <scheme val="minor"/>
    </font>
    <font>
      <b/>
      <i/>
      <sz val="12"/>
      <color theme="1"/>
      <name val="Calibri"/>
      <family val="2"/>
      <scheme val="minor"/>
    </font>
  </fonts>
  <fills count="24">
    <fill>
      <patternFill patternType="none"/>
    </fill>
    <fill>
      <patternFill patternType="gray125"/>
    </fill>
    <fill>
      <patternFill patternType="solid">
        <fgColor theme="7" tint="0.59999389629810485"/>
        <bgColor indexed="64"/>
      </patternFill>
    </fill>
    <fill>
      <patternFill patternType="solid">
        <fgColor theme="5" tint="0.59999389629810485"/>
        <bgColor indexed="64"/>
      </patternFill>
    </fill>
    <fill>
      <patternFill patternType="solid">
        <fgColor theme="3" tint="0.59999389629810485"/>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rgb="FFFF99FF"/>
        <bgColor indexed="64"/>
      </patternFill>
    </fill>
    <fill>
      <patternFill patternType="solid">
        <fgColor indexed="44"/>
        <bgColor indexed="64"/>
      </patternFill>
    </fill>
    <fill>
      <patternFill patternType="solid">
        <fgColor indexed="13"/>
        <bgColor indexed="64"/>
      </patternFill>
    </fill>
    <fill>
      <patternFill patternType="solid">
        <fgColor indexed="43"/>
        <bgColor indexed="64"/>
      </patternFill>
    </fill>
    <fill>
      <patternFill patternType="solid">
        <fgColor indexed="1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5"/>
        <bgColor indexed="64"/>
      </patternFill>
    </fill>
    <fill>
      <patternFill patternType="solid">
        <fgColor theme="4" tint="0.79998168889431442"/>
        <bgColor indexed="64"/>
      </patternFill>
    </fill>
    <fill>
      <patternFill patternType="solid">
        <fgColor theme="4" tint="0.39997558519241921"/>
        <bgColor indexed="64"/>
      </patternFill>
    </fill>
    <fill>
      <patternFill patternType="solid">
        <fgColor theme="4" tint="-0.249977111117893"/>
        <bgColor indexed="64"/>
      </patternFill>
    </fill>
    <fill>
      <patternFill patternType="solid">
        <fgColor theme="0" tint="-4.9989318521683403E-2"/>
        <bgColor indexed="64"/>
      </patternFill>
    </fill>
    <fill>
      <patternFill patternType="solid">
        <fgColor theme="8" tint="0.59999389629810485"/>
        <bgColor indexed="64"/>
      </patternFill>
    </fill>
    <fill>
      <patternFill patternType="solid">
        <fgColor rgb="FFFF0000"/>
        <bgColor indexed="64"/>
      </patternFill>
    </fill>
    <fill>
      <patternFill patternType="solid">
        <fgColor rgb="FF92D050"/>
        <bgColor indexed="64"/>
      </patternFill>
    </fill>
    <fill>
      <patternFill patternType="solid">
        <fgColor rgb="FFFFC000"/>
        <bgColor indexed="64"/>
      </patternFill>
    </fill>
  </fills>
  <borders count="4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top/>
      <bottom style="medium">
        <color auto="1"/>
      </bottom>
      <diagonal/>
    </border>
    <border>
      <left style="medium">
        <color auto="1"/>
      </left>
      <right/>
      <top/>
      <bottom style="medium">
        <color auto="1"/>
      </bottom>
      <diagonal/>
    </border>
    <border>
      <left/>
      <right style="medium">
        <color auto="1"/>
      </right>
      <top/>
      <bottom style="medium">
        <color auto="1"/>
      </bottom>
      <diagonal/>
    </border>
    <border>
      <left/>
      <right style="thin">
        <color auto="1"/>
      </right>
      <top/>
      <bottom/>
      <diagonal/>
    </border>
    <border>
      <left/>
      <right style="thin">
        <color auto="1"/>
      </right>
      <top style="thin">
        <color auto="1"/>
      </top>
      <bottom style="double">
        <color auto="1"/>
      </bottom>
      <diagonal/>
    </border>
    <border>
      <left/>
      <right style="thin">
        <color auto="1"/>
      </right>
      <top style="thin">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right style="medium">
        <color auto="1"/>
      </right>
      <top/>
      <bottom/>
      <diagonal/>
    </border>
    <border>
      <left style="thin">
        <color auto="1"/>
      </left>
      <right/>
      <top/>
      <bottom/>
      <diagonal/>
    </border>
    <border>
      <left style="thin">
        <color auto="1"/>
      </left>
      <right style="thin">
        <color auto="1"/>
      </right>
      <top/>
      <bottom/>
      <diagonal/>
    </border>
    <border>
      <left/>
      <right/>
      <top style="thin">
        <color auto="1"/>
      </top>
      <bottom style="double">
        <color auto="1"/>
      </bottom>
      <diagonal/>
    </border>
    <border>
      <left style="thin">
        <color theme="4" tint="0.59996337778862885"/>
      </left>
      <right style="thin">
        <color theme="4" tint="0.59996337778862885"/>
      </right>
      <top/>
      <bottom style="thin">
        <color theme="4" tint="0.59996337778862885"/>
      </bottom>
      <diagonal/>
    </border>
    <border>
      <left style="thin">
        <color theme="4" tint="0.59996337778862885"/>
      </left>
      <right style="thin">
        <color theme="4" tint="0.59996337778862885"/>
      </right>
      <top/>
      <bottom/>
      <diagonal/>
    </border>
    <border>
      <left style="thin">
        <color theme="4" tint="0.59996337778862885"/>
      </left>
      <right style="thin">
        <color theme="4" tint="0.59996337778862885"/>
      </right>
      <top style="thin">
        <color theme="4" tint="0.59996337778862885"/>
      </top>
      <bottom/>
      <diagonal/>
    </border>
    <border>
      <left/>
      <right style="thin">
        <color theme="4" tint="0.39994506668294322"/>
      </right>
      <top/>
      <bottom/>
      <diagonal/>
    </border>
    <border>
      <left style="thin">
        <color theme="4" tint="0.39994506668294322"/>
      </left>
      <right/>
      <top/>
      <bottom/>
      <diagonal/>
    </border>
    <border>
      <left/>
      <right style="thin">
        <color theme="4" tint="-0.24994659260841701"/>
      </right>
      <top style="thin">
        <color theme="4" tint="-0.24994659260841701"/>
      </top>
      <bottom/>
      <diagonal/>
    </border>
    <border>
      <left/>
      <right/>
      <top style="thin">
        <color theme="4" tint="-0.24994659260841701"/>
      </top>
      <bottom/>
      <diagonal/>
    </border>
    <border>
      <left style="thin">
        <color theme="4" tint="-0.24994659260841701"/>
      </left>
      <right/>
      <top style="thin">
        <color theme="4" tint="-0.24994659260841701"/>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9">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164" fontId="9" fillId="0" borderId="0" applyFont="0" applyFill="0" applyBorder="0" applyAlignment="0" applyProtection="0"/>
    <xf numFmtId="0" fontId="17" fillId="0" borderId="0"/>
    <xf numFmtId="43" fontId="17" fillId="0" borderId="0" applyFont="0" applyFill="0" applyBorder="0" applyAlignment="0" applyProtection="0"/>
    <xf numFmtId="0" fontId="3" fillId="0" borderId="0" applyNumberFormat="0" applyFill="0" applyBorder="0" applyAlignment="0" applyProtection="0"/>
  </cellStyleXfs>
  <cellXfs count="303">
    <xf numFmtId="0" fontId="0" fillId="0" borderId="0" xfId="0"/>
    <xf numFmtId="0" fontId="1" fillId="0" borderId="0" xfId="0" applyFont="1"/>
    <xf numFmtId="0" fontId="2" fillId="0" borderId="0" xfId="0" applyFont="1"/>
    <xf numFmtId="0" fontId="0" fillId="0" borderId="0" xfId="0" applyFont="1"/>
    <xf numFmtId="0" fontId="5" fillId="0" borderId="0" xfId="0" applyFont="1"/>
    <xf numFmtId="0" fontId="6" fillId="0" borderId="0" xfId="0" applyFont="1"/>
    <xf numFmtId="0" fontId="0" fillId="0" borderId="1" xfId="0" applyBorder="1"/>
    <xf numFmtId="0" fontId="1" fillId="0" borderId="1" xfId="0" applyFont="1" applyBorder="1"/>
    <xf numFmtId="0" fontId="0" fillId="0" borderId="2" xfId="0" applyBorder="1"/>
    <xf numFmtId="0" fontId="0" fillId="0" borderId="3" xfId="0" applyBorder="1"/>
    <xf numFmtId="0" fontId="0" fillId="0" borderId="4" xfId="0" applyBorder="1"/>
    <xf numFmtId="165" fontId="1" fillId="0" borderId="1" xfId="0" applyNumberFormat="1" applyFont="1" applyBorder="1"/>
    <xf numFmtId="165" fontId="0" fillId="0" borderId="2" xfId="0" applyNumberFormat="1" applyBorder="1"/>
    <xf numFmtId="165" fontId="0" fillId="0" borderId="5" xfId="0" applyNumberFormat="1" applyBorder="1"/>
    <xf numFmtId="165" fontId="0" fillId="0" borderId="6" xfId="0" applyNumberFormat="1" applyBorder="1"/>
    <xf numFmtId="165" fontId="0" fillId="0" borderId="3" xfId="0" applyNumberFormat="1" applyBorder="1"/>
    <xf numFmtId="165" fontId="0" fillId="0" borderId="1" xfId="0" applyNumberFormat="1" applyBorder="1"/>
    <xf numFmtId="165" fontId="0" fillId="0" borderId="0" xfId="0" applyNumberFormat="1"/>
    <xf numFmtId="165" fontId="2" fillId="0" borderId="0" xfId="0" applyNumberFormat="1" applyFont="1"/>
    <xf numFmtId="49" fontId="1" fillId="0" borderId="0" xfId="0" applyNumberFormat="1" applyFont="1" applyBorder="1" applyAlignment="1">
      <alignment wrapText="1"/>
    </xf>
    <xf numFmtId="0" fontId="0" fillId="0" borderId="0" xfId="0"/>
    <xf numFmtId="49" fontId="0" fillId="0" borderId="0" xfId="0" applyNumberFormat="1" applyBorder="1" applyAlignment="1">
      <alignment wrapText="1"/>
    </xf>
    <xf numFmtId="0" fontId="0" fillId="0" borderId="0" xfId="0"/>
    <xf numFmtId="0" fontId="0" fillId="0" borderId="1" xfId="0" applyBorder="1"/>
    <xf numFmtId="0" fontId="0" fillId="2" borderId="0" xfId="0" applyFill="1"/>
    <xf numFmtId="0" fontId="0" fillId="3" borderId="0" xfId="0" applyFill="1"/>
    <xf numFmtId="166" fontId="0" fillId="3" borderId="0" xfId="0" applyNumberFormat="1" applyFill="1"/>
    <xf numFmtId="49" fontId="0" fillId="3" borderId="0" xfId="0" applyNumberFormat="1" applyFill="1"/>
    <xf numFmtId="0" fontId="0" fillId="3" borderId="0" xfId="0" applyFont="1" applyFill="1"/>
    <xf numFmtId="0" fontId="0" fillId="2" borderId="0" xfId="0" applyFont="1" applyFill="1"/>
    <xf numFmtId="0" fontId="0" fillId="5" borderId="0" xfId="0" applyFont="1" applyFill="1"/>
    <xf numFmtId="0" fontId="0" fillId="4" borderId="0" xfId="0" applyFill="1"/>
    <xf numFmtId="0" fontId="0" fillId="5" borderId="0" xfId="0" applyFill="1"/>
    <xf numFmtId="166" fontId="0" fillId="5" borderId="0" xfId="0" applyNumberFormat="1" applyFill="1"/>
    <xf numFmtId="0" fontId="0" fillId="6" borderId="0" xfId="0" applyFont="1" applyFill="1"/>
    <xf numFmtId="0" fontId="0" fillId="6" borderId="0" xfId="0" applyFill="1"/>
    <xf numFmtId="0" fontId="0" fillId="4" borderId="0" xfId="0" applyFont="1" applyFill="1"/>
    <xf numFmtId="0" fontId="0" fillId="7" borderId="0" xfId="0" applyFill="1"/>
    <xf numFmtId="0" fontId="0" fillId="7" borderId="0" xfId="0" applyFont="1" applyFill="1"/>
    <xf numFmtId="0" fontId="0" fillId="0" borderId="0" xfId="0" applyFont="1" applyFill="1"/>
    <xf numFmtId="0" fontId="1" fillId="0" borderId="0" xfId="0" applyFont="1" applyFill="1"/>
    <xf numFmtId="0" fontId="0" fillId="0" borderId="0" xfId="0" applyAlignment="1">
      <alignment horizontal="left"/>
    </xf>
    <xf numFmtId="0" fontId="1" fillId="0" borderId="0" xfId="0" applyFont="1" applyAlignment="1">
      <alignment horizontal="left"/>
    </xf>
    <xf numFmtId="0" fontId="1" fillId="0" borderId="0" xfId="0" applyFont="1" applyAlignment="1">
      <alignment wrapText="1"/>
    </xf>
    <xf numFmtId="0" fontId="0" fillId="0" borderId="0" xfId="0" applyFont="1" applyFill="1" applyAlignment="1">
      <alignment wrapText="1"/>
    </xf>
    <xf numFmtId="0" fontId="7" fillId="0" borderId="0" xfId="0" applyFont="1"/>
    <xf numFmtId="0" fontId="8" fillId="2" borderId="0" xfId="0" applyFont="1" applyFill="1"/>
    <xf numFmtId="0" fontId="0" fillId="0" borderId="0" xfId="0"/>
    <xf numFmtId="15" fontId="10" fillId="0" borderId="0" xfId="0" applyNumberFormat="1" applyFont="1"/>
    <xf numFmtId="164" fontId="0" fillId="0" borderId="0" xfId="5" applyFont="1"/>
    <xf numFmtId="164" fontId="11" fillId="0" borderId="0" xfId="5" applyFont="1" applyFill="1" applyAlignment="1">
      <alignment horizontal="center" vertical="center" wrapText="1"/>
    </xf>
    <xf numFmtId="164" fontId="0" fillId="0" borderId="0" xfId="5" applyFont="1" applyFill="1"/>
    <xf numFmtId="1" fontId="0" fillId="0" borderId="0" xfId="0" applyNumberFormat="1"/>
    <xf numFmtId="2" fontId="0" fillId="0" borderId="0" xfId="0" applyNumberFormat="1"/>
    <xf numFmtId="0" fontId="12" fillId="0" borderId="0" xfId="0" applyFont="1"/>
    <xf numFmtId="15" fontId="0" fillId="0" borderId="0" xfId="0" applyNumberFormat="1"/>
    <xf numFmtId="164" fontId="0" fillId="8" borderId="0" xfId="5" applyFont="1" applyFill="1"/>
    <xf numFmtId="15" fontId="12" fillId="0" borderId="0" xfId="0" applyNumberFormat="1" applyFont="1"/>
    <xf numFmtId="164" fontId="12" fillId="0" borderId="0" xfId="5" applyFont="1"/>
    <xf numFmtId="164" fontId="12" fillId="0" borderId="0" xfId="5" applyFont="1" applyFill="1"/>
    <xf numFmtId="164" fontId="13" fillId="4" borderId="8" xfId="5" applyFont="1" applyFill="1" applyBorder="1" applyAlignment="1">
      <alignment horizontal="center"/>
    </xf>
    <xf numFmtId="164" fontId="13" fillId="4" borderId="9" xfId="5" applyFont="1" applyFill="1" applyBorder="1" applyAlignment="1">
      <alignment horizontal="center"/>
    </xf>
    <xf numFmtId="15" fontId="12" fillId="9" borderId="10" xfId="0" applyNumberFormat="1" applyFont="1" applyFill="1" applyBorder="1" applyAlignment="1">
      <alignment horizontal="center" wrapText="1"/>
    </xf>
    <xf numFmtId="0" fontId="12" fillId="9" borderId="10" xfId="0" applyFont="1" applyFill="1" applyBorder="1" applyAlignment="1">
      <alignment horizontal="center" wrapText="1"/>
    </xf>
    <xf numFmtId="164" fontId="14" fillId="9" borderId="10" xfId="5" applyFont="1" applyFill="1" applyBorder="1" applyAlignment="1">
      <alignment horizontal="center" wrapText="1"/>
    </xf>
    <xf numFmtId="164" fontId="12" fillId="4" borderId="11" xfId="5" applyFont="1" applyFill="1" applyBorder="1" applyAlignment="1">
      <alignment horizontal="center" wrapText="1"/>
    </xf>
    <xf numFmtId="164" fontId="12" fillId="4" borderId="10" xfId="5" applyFont="1" applyFill="1" applyBorder="1" applyAlignment="1">
      <alignment horizontal="center" wrapText="1"/>
    </xf>
    <xf numFmtId="164" fontId="12" fillId="4" borderId="12" xfId="5" applyFont="1" applyFill="1" applyBorder="1" applyAlignment="1">
      <alignment horizontal="center" wrapText="1"/>
    </xf>
    <xf numFmtId="164" fontId="12" fillId="0" borderId="0" xfId="5" applyFont="1" applyFill="1" applyAlignment="1">
      <alignment horizontal="center" wrapText="1"/>
    </xf>
    <xf numFmtId="0" fontId="12" fillId="0" borderId="0" xfId="0" applyFont="1" applyAlignment="1"/>
    <xf numFmtId="164" fontId="12" fillId="0" borderId="13" xfId="5" applyFont="1" applyBorder="1"/>
    <xf numFmtId="15" fontId="14" fillId="0" borderId="0" xfId="0" applyNumberFormat="1" applyFont="1"/>
    <xf numFmtId="0" fontId="14" fillId="0" borderId="0" xfId="0" applyFont="1"/>
    <xf numFmtId="164" fontId="14" fillId="0" borderId="14" xfId="5" applyFont="1" applyBorder="1"/>
    <xf numFmtId="164" fontId="14" fillId="0" borderId="0" xfId="5" applyFont="1"/>
    <xf numFmtId="164" fontId="14" fillId="0" borderId="0" xfId="5" applyFont="1" applyFill="1"/>
    <xf numFmtId="164" fontId="12" fillId="8" borderId="0" xfId="5" applyFont="1" applyFill="1"/>
    <xf numFmtId="0" fontId="14" fillId="0" borderId="0" xfId="0" applyFont="1" applyAlignment="1">
      <alignment horizontal="center"/>
    </xf>
    <xf numFmtId="0" fontId="12" fillId="0" borderId="0" xfId="0" applyFont="1" applyAlignment="1">
      <alignment horizontal="center"/>
    </xf>
    <xf numFmtId="15" fontId="14" fillId="10" borderId="0" xfId="0" applyNumberFormat="1" applyFont="1" applyFill="1"/>
    <xf numFmtId="0" fontId="14" fillId="10" borderId="0" xfId="0" applyFont="1" applyFill="1"/>
    <xf numFmtId="0" fontId="14" fillId="10" borderId="0" xfId="0" applyFont="1" applyFill="1" applyAlignment="1">
      <alignment horizontal="center"/>
    </xf>
    <xf numFmtId="164" fontId="14" fillId="10" borderId="14" xfId="5" applyFont="1" applyFill="1" applyBorder="1"/>
    <xf numFmtId="164" fontId="14" fillId="10" borderId="0" xfId="5" applyFont="1" applyFill="1"/>
    <xf numFmtId="164" fontId="14" fillId="0" borderId="13" xfId="5" applyFont="1" applyBorder="1"/>
    <xf numFmtId="164" fontId="14" fillId="0" borderId="0" xfId="5" applyFont="1" applyBorder="1"/>
    <xf numFmtId="164" fontId="0" fillId="0" borderId="13" xfId="5" applyFont="1" applyBorder="1"/>
    <xf numFmtId="15" fontId="14" fillId="11" borderId="0" xfId="0" applyNumberFormat="1" applyFont="1" applyFill="1"/>
    <xf numFmtId="0" fontId="12" fillId="11" borderId="0" xfId="0" applyFont="1" applyFill="1"/>
    <xf numFmtId="0" fontId="14" fillId="11" borderId="0" xfId="0" applyFont="1" applyFill="1" applyAlignment="1">
      <alignment horizontal="right"/>
    </xf>
    <xf numFmtId="164" fontId="14" fillId="11" borderId="14" xfId="5" applyFont="1" applyFill="1" applyBorder="1"/>
    <xf numFmtId="164" fontId="14" fillId="11" borderId="0" xfId="5" applyFont="1" applyFill="1"/>
    <xf numFmtId="164" fontId="12" fillId="0" borderId="0" xfId="5" applyFont="1" applyFill="1" applyAlignment="1">
      <alignment horizontal="center" vertical="center" wrapText="1"/>
    </xf>
    <xf numFmtId="164" fontId="14" fillId="11" borderId="15" xfId="5" applyFont="1" applyFill="1" applyBorder="1"/>
    <xf numFmtId="15" fontId="12" fillId="9" borderId="16" xfId="0" applyNumberFormat="1" applyFont="1" applyFill="1" applyBorder="1" applyAlignment="1">
      <alignment horizontal="center" vertical="center" wrapText="1"/>
    </xf>
    <xf numFmtId="0" fontId="12" fillId="9" borderId="17" xfId="0" applyFont="1" applyFill="1" applyBorder="1" applyAlignment="1">
      <alignment horizontal="center" vertical="center" wrapText="1"/>
    </xf>
    <xf numFmtId="164" fontId="14" fillId="9" borderId="18" xfId="5" applyFont="1" applyFill="1" applyBorder="1" applyAlignment="1">
      <alignment horizontal="center" vertical="center" wrapText="1"/>
    </xf>
    <xf numFmtId="0" fontId="1" fillId="0" borderId="7" xfId="0" applyFont="1" applyBorder="1"/>
    <xf numFmtId="0" fontId="1" fillId="0" borderId="8" xfId="0" applyFont="1" applyBorder="1"/>
    <xf numFmtId="0" fontId="0" fillId="0" borderId="19" xfId="0" applyBorder="1"/>
    <xf numFmtId="0" fontId="0" fillId="0" borderId="0" xfId="0" applyBorder="1"/>
    <xf numFmtId="0" fontId="1" fillId="0" borderId="19" xfId="0" applyFont="1" applyBorder="1"/>
    <xf numFmtId="0" fontId="1" fillId="0" borderId="0" xfId="0" applyFont="1" applyBorder="1"/>
    <xf numFmtId="0" fontId="0" fillId="0" borderId="19" xfId="0" applyFont="1" applyBorder="1"/>
    <xf numFmtId="0" fontId="0" fillId="0" borderId="0" xfId="0" applyFont="1" applyBorder="1"/>
    <xf numFmtId="0" fontId="0" fillId="0" borderId="11" xfId="0" applyBorder="1"/>
    <xf numFmtId="0" fontId="0" fillId="0" borderId="10" xfId="0" applyBorder="1"/>
    <xf numFmtId="167" fontId="2" fillId="0" borderId="0" xfId="0" applyNumberFormat="1" applyFont="1"/>
    <xf numFmtId="167" fontId="0" fillId="0" borderId="0" xfId="0" applyNumberFormat="1"/>
    <xf numFmtId="167" fontId="1" fillId="0" borderId="9" xfId="0" applyNumberFormat="1" applyFont="1" applyBorder="1"/>
    <xf numFmtId="167" fontId="0" fillId="0" borderId="20" xfId="0" applyNumberFormat="1" applyBorder="1"/>
    <xf numFmtId="167" fontId="1" fillId="0" borderId="20" xfId="0" applyNumberFormat="1" applyFont="1" applyBorder="1"/>
    <xf numFmtId="167" fontId="0" fillId="0" borderId="20" xfId="0" applyNumberFormat="1" applyFont="1" applyBorder="1"/>
    <xf numFmtId="167" fontId="0" fillId="0" borderId="12" xfId="0" applyNumberFormat="1" applyBorder="1"/>
    <xf numFmtId="166" fontId="2" fillId="0" borderId="0" xfId="0" applyNumberFormat="1" applyFont="1"/>
    <xf numFmtId="166" fontId="0" fillId="0" borderId="0" xfId="0" applyNumberFormat="1"/>
    <xf numFmtId="166" fontId="1" fillId="0" borderId="8" xfId="0" applyNumberFormat="1" applyFont="1" applyBorder="1"/>
    <xf numFmtId="166" fontId="0" fillId="0" borderId="0" xfId="0" applyNumberFormat="1" applyBorder="1"/>
    <xf numFmtId="166" fontId="1" fillId="0" borderId="0" xfId="0" applyNumberFormat="1" applyFont="1" applyBorder="1"/>
    <xf numFmtId="166" fontId="0" fillId="0" borderId="0" xfId="0" applyNumberFormat="1" applyFont="1" applyBorder="1"/>
    <xf numFmtId="166" fontId="0" fillId="0" borderId="10" xfId="0" applyNumberFormat="1" applyBorder="1"/>
    <xf numFmtId="0" fontId="16" fillId="0" borderId="0" xfId="0" applyFont="1"/>
    <xf numFmtId="0" fontId="0" fillId="0" borderId="0" xfId="0"/>
    <xf numFmtId="0" fontId="0" fillId="12" borderId="1" xfId="0" applyFill="1" applyBorder="1"/>
    <xf numFmtId="0" fontId="0" fillId="13" borderId="1" xfId="0" applyFill="1" applyBorder="1"/>
    <xf numFmtId="0" fontId="0" fillId="14" borderId="1" xfId="0" applyFill="1" applyBorder="1"/>
    <xf numFmtId="0" fontId="1" fillId="14" borderId="0" xfId="0" applyFont="1" applyFill="1"/>
    <xf numFmtId="0" fontId="1" fillId="12" borderId="0" xfId="0" applyFont="1" applyFill="1"/>
    <xf numFmtId="0" fontId="1" fillId="13" borderId="0" xfId="0" applyFont="1" applyFill="1"/>
    <xf numFmtId="0" fontId="1" fillId="0" borderId="0" xfId="0" applyFont="1"/>
    <xf numFmtId="0" fontId="1" fillId="14" borderId="1" xfId="0" applyFont="1" applyFill="1" applyBorder="1"/>
    <xf numFmtId="0" fontId="1" fillId="12" borderId="1" xfId="0" applyFont="1" applyFill="1" applyBorder="1"/>
    <xf numFmtId="0" fontId="1" fillId="13" borderId="1" xfId="0" applyFont="1" applyFill="1" applyBorder="1"/>
    <xf numFmtId="0" fontId="1" fillId="13" borderId="22" xfId="0" applyFont="1" applyFill="1" applyBorder="1"/>
    <xf numFmtId="15" fontId="18" fillId="0" borderId="0" xfId="6" applyNumberFormat="1" applyFont="1"/>
    <xf numFmtId="0" fontId="19" fillId="0" borderId="0" xfId="6" applyFont="1"/>
    <xf numFmtId="43" fontId="19" fillId="0" borderId="0" xfId="7" applyFont="1"/>
    <xf numFmtId="43" fontId="18" fillId="0" borderId="0" xfId="7" applyFont="1" applyFill="1" applyAlignment="1">
      <alignment horizontal="center" vertical="center" wrapText="1"/>
    </xf>
    <xf numFmtId="43" fontId="19" fillId="0" borderId="0" xfId="7" applyFont="1" applyFill="1"/>
    <xf numFmtId="168" fontId="19" fillId="0" borderId="0" xfId="6" applyNumberFormat="1" applyFont="1"/>
    <xf numFmtId="15" fontId="19" fillId="0" borderId="0" xfId="6" applyNumberFormat="1" applyFont="1"/>
    <xf numFmtId="15" fontId="19" fillId="9" borderId="10" xfId="6" applyNumberFormat="1" applyFont="1" applyFill="1" applyBorder="1" applyAlignment="1">
      <alignment horizontal="center" vertical="center" wrapText="1"/>
    </xf>
    <xf numFmtId="0" fontId="19" fillId="9" borderId="10" xfId="6" applyFont="1" applyFill="1" applyBorder="1" applyAlignment="1">
      <alignment horizontal="center" vertical="center" wrapText="1"/>
    </xf>
    <xf numFmtId="43" fontId="18" fillId="9" borderId="10" xfId="7" applyFont="1" applyFill="1" applyBorder="1" applyAlignment="1">
      <alignment horizontal="center" vertical="center" wrapText="1"/>
    </xf>
    <xf numFmtId="43" fontId="19" fillId="15" borderId="16" xfId="7" applyFont="1" applyFill="1" applyBorder="1" applyAlignment="1">
      <alignment horizontal="center" vertical="center" wrapText="1"/>
    </xf>
    <xf numFmtId="43" fontId="19" fillId="15" borderId="17" xfId="7" applyFont="1" applyFill="1" applyBorder="1" applyAlignment="1">
      <alignment horizontal="center" vertical="center" wrapText="1"/>
    </xf>
    <xf numFmtId="43" fontId="19" fillId="15" borderId="18" xfId="7" applyFont="1" applyFill="1" applyBorder="1" applyAlignment="1">
      <alignment horizontal="center" vertical="center" wrapText="1"/>
    </xf>
    <xf numFmtId="43" fontId="19" fillId="0" borderId="0" xfId="7" applyFont="1" applyFill="1" applyAlignment="1">
      <alignment horizontal="center" vertical="center" wrapText="1"/>
    </xf>
    <xf numFmtId="15" fontId="19" fillId="0" borderId="0" xfId="6" applyNumberFormat="1" applyFont="1" applyFill="1" applyAlignment="1">
      <alignment horizontal="center" vertical="center" wrapText="1"/>
    </xf>
    <xf numFmtId="0" fontId="19" fillId="0" borderId="0" xfId="6" applyNumberFormat="1" applyFont="1" applyFill="1" applyAlignment="1">
      <alignment horizontal="center" vertical="center" wrapText="1"/>
    </xf>
    <xf numFmtId="168" fontId="19" fillId="0" borderId="13" xfId="7" applyNumberFormat="1" applyFont="1" applyFill="1" applyBorder="1" applyAlignment="1">
      <alignment horizontal="center" vertical="center" wrapText="1"/>
    </xf>
    <xf numFmtId="43" fontId="19" fillId="0" borderId="0" xfId="7" applyFont="1" applyBorder="1"/>
    <xf numFmtId="168" fontId="19" fillId="0" borderId="0" xfId="7" applyNumberFormat="1" applyFont="1" applyFill="1" applyAlignment="1">
      <alignment horizontal="center" vertical="center" wrapText="1"/>
    </xf>
    <xf numFmtId="0" fontId="18" fillId="0" borderId="0" xfId="6" applyNumberFormat="1" applyFont="1"/>
    <xf numFmtId="168" fontId="18" fillId="0" borderId="14" xfId="7" applyNumberFormat="1" applyFont="1" applyBorder="1"/>
    <xf numFmtId="168" fontId="18" fillId="0" borderId="13" xfId="7" applyNumberFormat="1" applyFont="1" applyBorder="1"/>
    <xf numFmtId="168" fontId="18" fillId="0" borderId="0" xfId="7" applyNumberFormat="1" applyFont="1" applyBorder="1"/>
    <xf numFmtId="43" fontId="18" fillId="0" borderId="0" xfId="7" applyFont="1" applyBorder="1"/>
    <xf numFmtId="0" fontId="19" fillId="0" borderId="0" xfId="6" applyNumberFormat="1" applyFont="1"/>
    <xf numFmtId="168" fontId="19" fillId="0" borderId="13" xfId="7" applyNumberFormat="1" applyFont="1" applyBorder="1"/>
    <xf numFmtId="168" fontId="19" fillId="0" borderId="0" xfId="7" applyNumberFormat="1" applyFont="1"/>
    <xf numFmtId="43" fontId="19" fillId="0" borderId="13" xfId="7" applyFont="1" applyBorder="1"/>
    <xf numFmtId="168" fontId="18" fillId="0" borderId="23" xfId="7" applyNumberFormat="1" applyFont="1" applyBorder="1"/>
    <xf numFmtId="15" fontId="19" fillId="11" borderId="0" xfId="6" applyNumberFormat="1" applyFont="1" applyFill="1"/>
    <xf numFmtId="0" fontId="18" fillId="11" borderId="0" xfId="6" applyFont="1" applyFill="1" applyAlignment="1">
      <alignment horizontal="right"/>
    </xf>
    <xf numFmtId="0" fontId="19" fillId="0" borderId="0" xfId="6" applyFont="1" applyAlignment="1">
      <alignment horizontal="center"/>
    </xf>
    <xf numFmtId="167" fontId="19" fillId="0" borderId="0" xfId="6" applyNumberFormat="1" applyFont="1"/>
    <xf numFmtId="167" fontId="19" fillId="0" borderId="13" xfId="7" applyNumberFormat="1" applyFont="1" applyBorder="1"/>
    <xf numFmtId="167" fontId="19" fillId="0" borderId="0" xfId="7" applyNumberFormat="1" applyFont="1" applyBorder="1"/>
    <xf numFmtId="167" fontId="19" fillId="0" borderId="0" xfId="7" applyNumberFormat="1" applyFont="1"/>
    <xf numFmtId="167" fontId="18" fillId="0" borderId="0" xfId="6" applyNumberFormat="1" applyFont="1"/>
    <xf numFmtId="167" fontId="18" fillId="0" borderId="14" xfId="7" applyNumberFormat="1" applyFont="1" applyBorder="1"/>
    <xf numFmtId="169" fontId="18" fillId="11" borderId="23" xfId="6" applyNumberFormat="1" applyFont="1" applyFill="1" applyBorder="1"/>
    <xf numFmtId="0" fontId="0" fillId="0" borderId="0" xfId="0"/>
    <xf numFmtId="0" fontId="0" fillId="0" borderId="0" xfId="0"/>
    <xf numFmtId="0" fontId="0" fillId="0" borderId="1" xfId="0" applyFont="1" applyBorder="1"/>
    <xf numFmtId="0" fontId="0" fillId="0" borderId="0" xfId="0" applyAlignment="1">
      <alignment wrapText="1"/>
    </xf>
    <xf numFmtId="0" fontId="0" fillId="0" borderId="0" xfId="0" applyFill="1" applyBorder="1"/>
    <xf numFmtId="0" fontId="1" fillId="0" borderId="0" xfId="0" applyFont="1" applyFill="1" applyBorder="1"/>
    <xf numFmtId="1" fontId="1" fillId="13" borderId="16" xfId="0" applyNumberFormat="1" applyFont="1" applyFill="1" applyBorder="1"/>
    <xf numFmtId="1" fontId="1" fillId="13" borderId="18" xfId="0" applyNumberFormat="1" applyFont="1" applyFill="1" applyBorder="1"/>
    <xf numFmtId="0" fontId="0" fillId="0" borderId="0" xfId="0" applyFont="1" applyAlignment="1">
      <alignment wrapText="1"/>
    </xf>
    <xf numFmtId="1" fontId="20" fillId="0" borderId="0" xfId="0" applyNumberFormat="1" applyFont="1" applyAlignment="1">
      <alignment wrapText="1"/>
    </xf>
    <xf numFmtId="1" fontId="0" fillId="3" borderId="1" xfId="0" applyNumberFormat="1" applyFill="1" applyBorder="1"/>
    <xf numFmtId="0" fontId="1" fillId="0" borderId="1" xfId="0" applyFont="1" applyBorder="1" applyAlignment="1">
      <alignment wrapText="1"/>
    </xf>
    <xf numFmtId="0" fontId="0" fillId="5" borderId="1" xfId="0" applyFill="1" applyBorder="1"/>
    <xf numFmtId="0" fontId="0" fillId="3" borderId="1" xfId="0" applyFill="1" applyBorder="1"/>
    <xf numFmtId="0" fontId="1" fillId="3" borderId="1" xfId="0" applyFont="1" applyFill="1" applyBorder="1" applyAlignment="1">
      <alignment wrapText="1"/>
    </xf>
    <xf numFmtId="0" fontId="1" fillId="2" borderId="1" xfId="0" applyFont="1" applyFill="1" applyBorder="1" applyAlignment="1">
      <alignment wrapText="1"/>
    </xf>
    <xf numFmtId="0" fontId="0" fillId="2" borderId="1" xfId="0" applyFill="1" applyBorder="1"/>
    <xf numFmtId="167" fontId="1" fillId="0" borderId="1" xfId="0" applyNumberFormat="1" applyFont="1" applyBorder="1" applyAlignment="1">
      <alignment wrapText="1"/>
    </xf>
    <xf numFmtId="167" fontId="0" fillId="0" borderId="1" xfId="0" applyNumberFormat="1" applyBorder="1"/>
    <xf numFmtId="0" fontId="0" fillId="0" borderId="0" xfId="0" applyFont="1" applyAlignment="1">
      <alignment horizontal="left"/>
    </xf>
    <xf numFmtId="0" fontId="1" fillId="0" borderId="0" xfId="0" applyFont="1" applyAlignment="1">
      <alignment horizontal="left"/>
    </xf>
    <xf numFmtId="0" fontId="0" fillId="0" borderId="0" xfId="0"/>
    <xf numFmtId="0" fontId="0" fillId="0" borderId="0" xfId="0" applyAlignment="1">
      <alignment horizontal="left"/>
    </xf>
    <xf numFmtId="0" fontId="1" fillId="0" borderId="0" xfId="0" applyFont="1" applyAlignment="1">
      <alignment horizontal="left"/>
    </xf>
    <xf numFmtId="0" fontId="0" fillId="0" borderId="0" xfId="0"/>
    <xf numFmtId="0" fontId="20" fillId="19" borderId="0" xfId="0" applyFont="1" applyFill="1"/>
    <xf numFmtId="0" fontId="20" fillId="0" borderId="0" xfId="0" applyFont="1"/>
    <xf numFmtId="0" fontId="20" fillId="19" borderId="0" xfId="0" applyFont="1" applyFill="1" applyAlignment="1">
      <alignment horizontal="right"/>
    </xf>
    <xf numFmtId="0" fontId="20" fillId="0" borderId="32" xfId="0" applyFont="1" applyFill="1" applyBorder="1" applyAlignment="1">
      <alignment horizontal="center"/>
    </xf>
    <xf numFmtId="0" fontId="23" fillId="19" borderId="0" xfId="0" applyFont="1" applyFill="1"/>
    <xf numFmtId="0" fontId="20" fillId="19" borderId="0" xfId="0" applyFont="1" applyFill="1" applyBorder="1" applyAlignment="1">
      <alignment horizontal="right"/>
    </xf>
    <xf numFmtId="0" fontId="20" fillId="0" borderId="0" xfId="0" applyFont="1" applyAlignment="1">
      <alignment horizontal="center" vertical="center"/>
    </xf>
    <xf numFmtId="0" fontId="20" fillId="0" borderId="0" xfId="0" applyFont="1" applyAlignment="1">
      <alignment vertical="center"/>
    </xf>
    <xf numFmtId="0" fontId="20" fillId="0" borderId="0" xfId="0" applyFont="1" applyBorder="1" applyAlignment="1">
      <alignment vertical="center"/>
    </xf>
    <xf numFmtId="171" fontId="24" fillId="17" borderId="28" xfId="0" applyNumberFormat="1" applyFont="1" applyFill="1" applyBorder="1" applyAlignment="1">
      <alignment horizontal="center" vertical="center"/>
    </xf>
    <xf numFmtId="171" fontId="24" fillId="17" borderId="0" xfId="0" applyNumberFormat="1" applyFont="1" applyFill="1" applyBorder="1" applyAlignment="1">
      <alignment horizontal="center" vertical="center"/>
    </xf>
    <xf numFmtId="171" fontId="24" fillId="17" borderId="27" xfId="0" applyNumberFormat="1" applyFont="1" applyFill="1" applyBorder="1" applyAlignment="1">
      <alignment horizontal="center" vertical="center"/>
    </xf>
    <xf numFmtId="0" fontId="20" fillId="0" borderId="0" xfId="0" applyFont="1" applyFill="1" applyBorder="1" applyAlignment="1">
      <alignment vertical="center"/>
    </xf>
    <xf numFmtId="172" fontId="25" fillId="16" borderId="26" xfId="0" applyNumberFormat="1" applyFont="1" applyFill="1" applyBorder="1" applyAlignment="1">
      <alignment horizontal="center" vertical="center"/>
    </xf>
    <xf numFmtId="0" fontId="20" fillId="0" borderId="0" xfId="0" applyFont="1" applyBorder="1" applyAlignment="1">
      <alignment horizontal="center" vertical="center"/>
    </xf>
    <xf numFmtId="18" fontId="26" fillId="0" borderId="25" xfId="0" applyNumberFormat="1" applyFont="1" applyFill="1" applyBorder="1" applyAlignment="1">
      <alignment horizontal="center" vertical="center" shrinkToFit="1"/>
    </xf>
    <xf numFmtId="0" fontId="26" fillId="0" borderId="25" xfId="0" applyNumberFormat="1" applyFont="1" applyFill="1" applyBorder="1" applyAlignment="1">
      <alignment horizontal="center" vertical="center" shrinkToFit="1"/>
    </xf>
    <xf numFmtId="0" fontId="26" fillId="0" borderId="0" xfId="0" applyNumberFormat="1" applyFont="1" applyBorder="1" applyAlignment="1">
      <alignment horizontal="center" vertical="center" shrinkToFit="1"/>
    </xf>
    <xf numFmtId="0" fontId="20" fillId="0" borderId="0" xfId="0" applyFont="1" applyAlignment="1">
      <alignment vertical="center" shrinkToFit="1"/>
    </xf>
    <xf numFmtId="0" fontId="26" fillId="0" borderId="24" xfId="0" applyNumberFormat="1" applyFont="1" applyFill="1" applyBorder="1" applyAlignment="1">
      <alignment horizontal="center" vertical="center" shrinkToFit="1"/>
    </xf>
    <xf numFmtId="0" fontId="26" fillId="0" borderId="0" xfId="0" applyNumberFormat="1" applyFont="1" applyBorder="1" applyAlignment="1">
      <alignment vertical="center" shrinkToFit="1"/>
    </xf>
    <xf numFmtId="0" fontId="27" fillId="19" borderId="0" xfId="0" applyFont="1" applyFill="1"/>
    <xf numFmtId="0" fontId="28" fillId="19" borderId="0" xfId="0" applyFont="1" applyFill="1"/>
    <xf numFmtId="0" fontId="29" fillId="19" borderId="0" xfId="8" applyFont="1" applyFill="1" applyAlignment="1" applyProtection="1"/>
    <xf numFmtId="0" fontId="28" fillId="0" borderId="0" xfId="0" applyFont="1"/>
    <xf numFmtId="173" fontId="0" fillId="0" borderId="0" xfId="0" applyNumberFormat="1"/>
    <xf numFmtId="173" fontId="2" fillId="0" borderId="0" xfId="0" applyNumberFormat="1" applyFont="1"/>
    <xf numFmtId="174" fontId="0" fillId="0" borderId="0" xfId="0" applyNumberFormat="1"/>
    <xf numFmtId="174" fontId="2" fillId="0" borderId="0" xfId="0" applyNumberFormat="1" applyFont="1"/>
    <xf numFmtId="0" fontId="0" fillId="0" borderId="0" xfId="0" applyNumberFormat="1"/>
    <xf numFmtId="0" fontId="2" fillId="0" borderId="0" xfId="0" applyNumberFormat="1" applyFont="1"/>
    <xf numFmtId="173" fontId="1" fillId="0" borderId="0" xfId="0" applyNumberFormat="1" applyFont="1"/>
    <xf numFmtId="174" fontId="1" fillId="0" borderId="0" xfId="0" applyNumberFormat="1" applyFont="1"/>
    <xf numFmtId="0" fontId="1" fillId="0" borderId="0" xfId="0" applyNumberFormat="1" applyFont="1"/>
    <xf numFmtId="173" fontId="0" fillId="0" borderId="0" xfId="0" applyNumberFormat="1" applyFont="1"/>
    <xf numFmtId="174" fontId="0" fillId="0" borderId="0" xfId="0" applyNumberFormat="1" applyFont="1"/>
    <xf numFmtId="0" fontId="0" fillId="0" borderId="0" xfId="0" applyNumberFormat="1" applyFont="1"/>
    <xf numFmtId="0" fontId="30" fillId="0" borderId="0" xfId="0" applyFont="1"/>
    <xf numFmtId="0" fontId="31" fillId="0" borderId="0" xfId="0" applyFont="1"/>
    <xf numFmtId="0" fontId="0" fillId="0" borderId="0" xfId="0" applyAlignment="1">
      <alignment horizontal="left"/>
    </xf>
    <xf numFmtId="0" fontId="0" fillId="0" borderId="0" xfId="0"/>
    <xf numFmtId="1" fontId="30" fillId="0" borderId="0" xfId="0" applyNumberFormat="1" applyFont="1"/>
    <xf numFmtId="1" fontId="31" fillId="0" borderId="0" xfId="0" applyNumberFormat="1" applyFont="1"/>
    <xf numFmtId="1" fontId="1" fillId="0" borderId="0" xfId="0" applyNumberFormat="1" applyFont="1"/>
    <xf numFmtId="0" fontId="0" fillId="0" borderId="20" xfId="0" applyBorder="1"/>
    <xf numFmtId="0" fontId="0" fillId="0" borderId="12" xfId="0" applyBorder="1"/>
    <xf numFmtId="0" fontId="1" fillId="0" borderId="19" xfId="0" applyFont="1" applyBorder="1" applyAlignment="1">
      <alignment horizontal="center"/>
    </xf>
    <xf numFmtId="0" fontId="1" fillId="0" borderId="0" xfId="0" applyFont="1" applyBorder="1" applyAlignment="1">
      <alignment horizontal="center"/>
    </xf>
    <xf numFmtId="0" fontId="1" fillId="0" borderId="20" xfId="0" applyFont="1" applyBorder="1" applyAlignment="1">
      <alignment horizontal="center"/>
    </xf>
    <xf numFmtId="0" fontId="1" fillId="0" borderId="8" xfId="0" applyFont="1" applyBorder="1" applyAlignment="1">
      <alignment horizontal="center"/>
    </xf>
    <xf numFmtId="166" fontId="1" fillId="0" borderId="0" xfId="0" applyNumberFormat="1" applyFont="1"/>
    <xf numFmtId="167" fontId="1" fillId="0" borderId="0" xfId="0" applyNumberFormat="1" applyFont="1"/>
    <xf numFmtId="0" fontId="0" fillId="0" borderId="0" xfId="0" applyFont="1" applyFill="1" applyBorder="1"/>
    <xf numFmtId="0" fontId="0" fillId="2" borderId="1" xfId="0" applyFont="1" applyFill="1" applyBorder="1"/>
    <xf numFmtId="0" fontId="0" fillId="3" borderId="1" xfId="0" applyFont="1" applyFill="1" applyBorder="1"/>
    <xf numFmtId="167" fontId="0" fillId="0" borderId="1" xfId="0" applyNumberFormat="1" applyFont="1" applyBorder="1"/>
    <xf numFmtId="0" fontId="0" fillId="0" borderId="0" xfId="0" applyAlignment="1">
      <alignment horizontal="left"/>
    </xf>
    <xf numFmtId="0" fontId="1" fillId="0" borderId="0" xfId="0" applyFont="1" applyAlignment="1">
      <alignment horizontal="left"/>
    </xf>
    <xf numFmtId="0" fontId="0" fillId="0" borderId="0" xfId="0" applyFont="1" applyAlignment="1">
      <alignment horizontal="left"/>
    </xf>
    <xf numFmtId="0" fontId="1" fillId="0" borderId="0" xfId="0" applyFont="1" applyAlignment="1">
      <alignment horizontal="left" wrapText="1"/>
    </xf>
    <xf numFmtId="0" fontId="0" fillId="0" borderId="0" xfId="0"/>
    <xf numFmtId="0" fontId="0" fillId="0" borderId="0" xfId="0" applyFont="1" applyAlignment="1">
      <alignment horizontal="left" wrapText="1"/>
    </xf>
    <xf numFmtId="0" fontId="0" fillId="0" borderId="21" xfId="0" applyBorder="1" applyAlignment="1">
      <alignment horizontal="left"/>
    </xf>
    <xf numFmtId="0" fontId="1" fillId="0" borderId="7" xfId="0" applyFont="1" applyBorder="1" applyAlignment="1">
      <alignment horizontal="center"/>
    </xf>
    <xf numFmtId="0" fontId="1" fillId="0" borderId="8" xfId="0" applyFont="1" applyBorder="1" applyAlignment="1">
      <alignment horizontal="center"/>
    </xf>
    <xf numFmtId="0" fontId="1" fillId="0" borderId="9" xfId="0" applyFont="1" applyBorder="1" applyAlignment="1">
      <alignment horizontal="center"/>
    </xf>
    <xf numFmtId="164" fontId="13" fillId="4" borderId="7" xfId="5" applyFont="1" applyFill="1" applyBorder="1" applyAlignment="1">
      <alignment horizontal="center"/>
    </xf>
    <xf numFmtId="164" fontId="13" fillId="4" borderId="8" xfId="5" applyFont="1" applyFill="1" applyBorder="1" applyAlignment="1">
      <alignment horizontal="center"/>
    </xf>
    <xf numFmtId="170" fontId="21" fillId="18" borderId="31" xfId="0" applyNumberFormat="1" applyFont="1" applyFill="1" applyBorder="1" applyAlignment="1">
      <alignment horizontal="center" vertical="center"/>
    </xf>
    <xf numFmtId="170" fontId="21" fillId="18" borderId="30" xfId="0" applyNumberFormat="1" applyFont="1" applyFill="1" applyBorder="1" applyAlignment="1">
      <alignment horizontal="center" vertical="center"/>
    </xf>
    <xf numFmtId="170" fontId="21" fillId="18" borderId="29" xfId="0" applyNumberFormat="1" applyFont="1" applyFill="1" applyBorder="1" applyAlignment="1">
      <alignment horizontal="center" vertical="center"/>
    </xf>
    <xf numFmtId="0" fontId="20" fillId="23" borderId="1" xfId="0" applyFont="1" applyFill="1" applyBorder="1"/>
    <xf numFmtId="0" fontId="0" fillId="22" borderId="1" xfId="0" applyFill="1" applyBorder="1"/>
    <xf numFmtId="0" fontId="1" fillId="0" borderId="33" xfId="0" applyFont="1" applyBorder="1"/>
    <xf numFmtId="0" fontId="0" fillId="22" borderId="34" xfId="0" applyFill="1" applyBorder="1"/>
    <xf numFmtId="0" fontId="20" fillId="23" borderId="34" xfId="0" applyFont="1" applyFill="1" applyBorder="1"/>
    <xf numFmtId="0" fontId="0" fillId="21" borderId="35" xfId="0" applyFill="1" applyBorder="1"/>
    <xf numFmtId="0" fontId="1" fillId="0" borderId="36" xfId="0" applyFont="1" applyBorder="1"/>
    <xf numFmtId="0" fontId="0" fillId="21" borderId="37" xfId="0" applyFill="1" applyBorder="1"/>
    <xf numFmtId="0" fontId="1" fillId="0" borderId="38" xfId="0" applyFont="1" applyFill="1" applyBorder="1"/>
    <xf numFmtId="0" fontId="0" fillId="22" borderId="39" xfId="0" applyFill="1" applyBorder="1"/>
    <xf numFmtId="0" fontId="0" fillId="23" borderId="39" xfId="0" applyFill="1" applyBorder="1"/>
    <xf numFmtId="0" fontId="0" fillId="21" borderId="40" xfId="0" applyFill="1" applyBorder="1"/>
    <xf numFmtId="0" fontId="0" fillId="0" borderId="1" xfId="0" applyFont="1" applyFill="1" applyBorder="1" applyAlignment="1">
      <alignment horizontal="left"/>
    </xf>
    <xf numFmtId="0" fontId="0" fillId="0" borderId="1" xfId="0" applyBorder="1" applyAlignment="1">
      <alignment horizontal="left"/>
    </xf>
    <xf numFmtId="0" fontId="1" fillId="0" borderId="41" xfId="0" applyFont="1" applyFill="1" applyBorder="1" applyAlignment="1">
      <alignment horizontal="left"/>
    </xf>
    <xf numFmtId="0" fontId="1" fillId="0" borderId="42" xfId="0" applyFont="1" applyFill="1" applyBorder="1" applyAlignment="1">
      <alignment horizontal="left"/>
    </xf>
    <xf numFmtId="0" fontId="1" fillId="0" borderId="43" xfId="0" applyFont="1" applyFill="1" applyBorder="1" applyAlignment="1">
      <alignment horizontal="left"/>
    </xf>
    <xf numFmtId="0" fontId="1" fillId="0" borderId="41" xfId="0" applyFont="1" applyBorder="1" applyAlignment="1">
      <alignment horizontal="left"/>
    </xf>
    <xf numFmtId="0" fontId="1" fillId="0" borderId="42" xfId="0" applyFont="1" applyBorder="1" applyAlignment="1">
      <alignment horizontal="left"/>
    </xf>
    <xf numFmtId="0" fontId="1" fillId="0" borderId="43" xfId="0" applyFont="1" applyBorder="1" applyAlignment="1">
      <alignment horizontal="left"/>
    </xf>
    <xf numFmtId="0" fontId="1" fillId="0" borderId="1" xfId="0" applyFont="1" applyBorder="1" applyAlignment="1">
      <alignment horizontal="left"/>
    </xf>
    <xf numFmtId="0" fontId="0" fillId="0" borderId="0" xfId="0" applyAlignment="1">
      <alignment horizontal="left" wrapText="1"/>
    </xf>
    <xf numFmtId="0" fontId="0" fillId="0" borderId="1" xfId="0" applyBorder="1" applyAlignment="1">
      <alignment wrapText="1"/>
    </xf>
    <xf numFmtId="0" fontId="0" fillId="0" borderId="41" xfId="0" applyBorder="1" applyAlignment="1">
      <alignment horizontal="left" wrapText="1"/>
    </xf>
    <xf numFmtId="0" fontId="0" fillId="0" borderId="43" xfId="0" applyBorder="1" applyAlignment="1">
      <alignment horizontal="left" wrapText="1"/>
    </xf>
    <xf numFmtId="0" fontId="1" fillId="0" borderId="41" xfId="0" applyFont="1" applyBorder="1" applyAlignment="1">
      <alignment horizontal="left" wrapText="1"/>
    </xf>
    <xf numFmtId="0" fontId="1" fillId="0" borderId="43" xfId="0" applyFont="1" applyBorder="1" applyAlignment="1">
      <alignment horizontal="left" wrapText="1"/>
    </xf>
    <xf numFmtId="0" fontId="34" fillId="0" borderId="0" xfId="0" applyFont="1" applyAlignment="1">
      <alignment horizontal="left"/>
    </xf>
    <xf numFmtId="0" fontId="34" fillId="0" borderId="0" xfId="0" applyFont="1"/>
    <xf numFmtId="0" fontId="35" fillId="0" borderId="0" xfId="0" applyFont="1"/>
    <xf numFmtId="176" fontId="0" fillId="0" borderId="0" xfId="0" applyNumberFormat="1"/>
    <xf numFmtId="0" fontId="1" fillId="20" borderId="0" xfId="0" applyFont="1" applyFill="1"/>
    <xf numFmtId="0" fontId="1" fillId="20" borderId="0" xfId="0" applyFont="1" applyFill="1" applyAlignment="1"/>
    <xf numFmtId="0" fontId="3" fillId="0" borderId="0" xfId="8"/>
  </cellXfs>
  <cellStyles count="9">
    <cellStyle name="Comma" xfId="5" builtinId="3"/>
    <cellStyle name="Comma 2" xfId="7"/>
    <cellStyle name="Followed Hyperlink" xfId="2" builtinId="9" hidden="1"/>
    <cellStyle name="Followed Hyperlink" xfId="4" builtinId="9" hidden="1"/>
    <cellStyle name="Hyperlink" xfId="1" builtinId="8" hidden="1"/>
    <cellStyle name="Hyperlink" xfId="3" builtinId="8" hidden="1"/>
    <cellStyle name="Hyperlink" xfId="8" builtinId="8"/>
    <cellStyle name="Normal" xfId="0" builtinId="0"/>
    <cellStyle name="Normal 2" xfId="6"/>
  </cellStyles>
  <dxfs count="6">
    <dxf>
      <font>
        <b/>
        <i val="0"/>
        <strike val="0"/>
        <color rgb="FFFFC000"/>
      </font>
      <numFmt numFmtId="0" formatCode="General"/>
    </dxf>
    <dxf>
      <font>
        <b/>
        <i val="0"/>
        <strike val="0"/>
        <color rgb="FFFF0000"/>
      </font>
      <numFmt numFmtId="0" formatCode="General"/>
    </dxf>
    <dxf>
      <font>
        <b/>
        <i val="0"/>
        <strike val="0"/>
        <color rgb="FF00B050"/>
      </font>
    </dxf>
    <dxf>
      <font>
        <b/>
        <i val="0"/>
        <strike val="0"/>
        <color rgb="FFFFC000"/>
      </font>
      <numFmt numFmtId="0" formatCode="General"/>
    </dxf>
    <dxf>
      <font>
        <b/>
        <i val="0"/>
        <strike val="0"/>
        <color rgb="FFFF0000"/>
      </font>
      <numFmt numFmtId="0" formatCode="General"/>
    </dxf>
    <dxf>
      <font>
        <b/>
        <i val="0"/>
        <strike val="0"/>
        <color rgb="FF00B050"/>
      </font>
    </dxf>
  </dxfs>
  <tableStyles count="0" defaultTableStyle="TableStyleMedium9" defaultPivotStyle="PivotStyleMedium7"/>
  <colors>
    <mruColors>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4</xdr:row>
      <xdr:rowOff>0</xdr:rowOff>
    </xdr:from>
    <xdr:to>
      <xdr:col>10</xdr:col>
      <xdr:colOff>211156</xdr:colOff>
      <xdr:row>54</xdr:row>
      <xdr:rowOff>57150</xdr:rowOff>
    </xdr:to>
    <xdr:pic>
      <xdr:nvPicPr>
        <xdr:cNvPr id="3" name="Picture 2">
          <a:extLst>
            <a:ext uri="{FF2B5EF4-FFF2-40B4-BE49-F238E27FC236}">
              <a16:creationId xmlns:a16="http://schemas.microsoft.com/office/drawing/2014/main" id="{144C4A05-4133-4D97-A9B3-4ED35E7979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069156" cy="100584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printerSettings" Target="../printerSettings/printerSettings20.bin"/><Relationship Id="rId1" Type="http://schemas.openxmlformats.org/officeDocument/2006/relationships/hyperlink" Target="http://www.boatwatch.net.org/" TargetMode="External"/></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403"/>
  <sheetViews>
    <sheetView tabSelected="1" workbookViewId="0">
      <selection activeCell="C7" sqref="C7"/>
    </sheetView>
  </sheetViews>
  <sheetFormatPr defaultColWidth="11" defaultRowHeight="15.75"/>
  <cols>
    <col min="1" max="1" width="19.125" customWidth="1"/>
    <col min="2" max="2" width="49.625" customWidth="1"/>
    <col min="3" max="3" width="20.375" customWidth="1"/>
    <col min="4" max="4" width="11.625" customWidth="1"/>
    <col min="5" max="5" width="12.125" customWidth="1"/>
    <col min="6" max="6" width="12" customWidth="1"/>
    <col min="7" max="7" width="13.5" customWidth="1"/>
    <col min="8" max="10" width="8.875" customWidth="1"/>
    <col min="11" max="11" width="44.875" customWidth="1"/>
  </cols>
  <sheetData>
    <row r="1" spans="1:11" s="122" customFormat="1">
      <c r="A1" s="122" t="s">
        <v>969</v>
      </c>
    </row>
    <row r="2" spans="1:11" s="2" customFormat="1" ht="21">
      <c r="A2" s="2" t="s">
        <v>0</v>
      </c>
    </row>
    <row r="5" spans="1:11" s="1" customFormat="1">
      <c r="A5" s="1" t="s">
        <v>1</v>
      </c>
      <c r="B5" s="1" t="s">
        <v>2</v>
      </c>
      <c r="C5" s="1" t="s">
        <v>6</v>
      </c>
      <c r="D5" s="1" t="s">
        <v>3</v>
      </c>
      <c r="E5" s="1" t="s">
        <v>4</v>
      </c>
      <c r="F5" s="1" t="s">
        <v>24</v>
      </c>
      <c r="G5" s="1" t="s">
        <v>5</v>
      </c>
      <c r="H5" s="1" t="s">
        <v>382</v>
      </c>
      <c r="I5" s="1" t="s">
        <v>382</v>
      </c>
      <c r="J5" s="1" t="s">
        <v>382</v>
      </c>
      <c r="K5" s="1" t="s">
        <v>8</v>
      </c>
    </row>
    <row r="6" spans="1:11" s="3" customFormat="1">
      <c r="B6" s="3" t="s">
        <v>56</v>
      </c>
      <c r="C6" s="3" t="s">
        <v>1307</v>
      </c>
    </row>
    <row r="7" spans="1:11" s="3" customFormat="1">
      <c r="B7" s="3" t="s">
        <v>68</v>
      </c>
    </row>
    <row r="8" spans="1:11" s="3" customFormat="1">
      <c r="B8" s="3" t="s">
        <v>1273</v>
      </c>
      <c r="C8" s="3" t="s">
        <v>15</v>
      </c>
    </row>
    <row r="9" spans="1:11" s="3" customFormat="1">
      <c r="B9" s="3" t="s">
        <v>554</v>
      </c>
    </row>
    <row r="10" spans="1:11" s="3" customFormat="1">
      <c r="B10" s="3" t="s">
        <v>551</v>
      </c>
      <c r="D10" s="3" t="s">
        <v>1297</v>
      </c>
    </row>
    <row r="11" spans="1:11" s="3" customFormat="1">
      <c r="B11" s="3" t="s">
        <v>552</v>
      </c>
    </row>
    <row r="12" spans="1:11" s="3" customFormat="1">
      <c r="B12" s="3" t="s">
        <v>553</v>
      </c>
    </row>
    <row r="13" spans="1:11">
      <c r="B13" t="s">
        <v>199</v>
      </c>
    </row>
    <row r="14" spans="1:11" s="3" customFormat="1">
      <c r="B14" s="3" t="s">
        <v>555</v>
      </c>
    </row>
    <row r="15" spans="1:11" s="3" customFormat="1">
      <c r="B15" s="3" t="s">
        <v>558</v>
      </c>
    </row>
    <row r="16" spans="1:11" s="3" customFormat="1">
      <c r="B16" s="3" t="s">
        <v>556</v>
      </c>
    </row>
    <row r="17" spans="2:3" s="3" customFormat="1">
      <c r="B17" s="3" t="s">
        <v>557</v>
      </c>
    </row>
    <row r="18" spans="2:3" s="3" customFormat="1">
      <c r="B18" s="3" t="s">
        <v>549</v>
      </c>
    </row>
    <row r="19" spans="2:3">
      <c r="B19" t="s">
        <v>205</v>
      </c>
    </row>
    <row r="20" spans="2:3">
      <c r="B20" t="s">
        <v>14</v>
      </c>
    </row>
    <row r="21" spans="2:3">
      <c r="B21" t="s">
        <v>9</v>
      </c>
    </row>
    <row r="22" spans="2:3">
      <c r="B22" t="s">
        <v>10</v>
      </c>
    </row>
    <row r="23" spans="2:3">
      <c r="B23" t="s">
        <v>54</v>
      </c>
    </row>
    <row r="24" spans="2:3" s="22" customFormat="1">
      <c r="B24" s="22" t="s">
        <v>548</v>
      </c>
    </row>
    <row r="25" spans="2:3">
      <c r="B25" t="s">
        <v>13</v>
      </c>
    </row>
    <row r="26" spans="2:3">
      <c r="B26" t="s">
        <v>550</v>
      </c>
      <c r="C26" t="s">
        <v>206</v>
      </c>
    </row>
    <row r="27" spans="2:3">
      <c r="B27" t="s">
        <v>200</v>
      </c>
    </row>
    <row r="28" spans="2:3">
      <c r="B28" t="s">
        <v>201</v>
      </c>
      <c r="C28" t="s">
        <v>207</v>
      </c>
    </row>
    <row r="29" spans="2:3" s="173" customFormat="1">
      <c r="B29" s="173" t="s">
        <v>1300</v>
      </c>
    </row>
    <row r="30" spans="2:3">
      <c r="B30" t="s">
        <v>18</v>
      </c>
    </row>
    <row r="31" spans="2:3">
      <c r="B31" t="s">
        <v>11</v>
      </c>
    </row>
    <row r="32" spans="2:3">
      <c r="B32" t="s">
        <v>17</v>
      </c>
    </row>
    <row r="33" spans="2:2">
      <c r="B33" t="s">
        <v>28</v>
      </c>
    </row>
    <row r="34" spans="2:2">
      <c r="B34" t="s">
        <v>198</v>
      </c>
    </row>
    <row r="35" spans="2:2">
      <c r="B35" t="s">
        <v>202</v>
      </c>
    </row>
    <row r="36" spans="2:2">
      <c r="B36" t="s">
        <v>203</v>
      </c>
    </row>
    <row r="37" spans="2:2">
      <c r="B37" t="s">
        <v>204</v>
      </c>
    </row>
    <row r="38" spans="2:2" s="22" customFormat="1">
      <c r="B38" s="22" t="s">
        <v>559</v>
      </c>
    </row>
    <row r="39" spans="2:2" s="173" customFormat="1">
      <c r="B39" s="173" t="s">
        <v>1279</v>
      </c>
    </row>
    <row r="40" spans="2:2" s="173" customFormat="1">
      <c r="B40" s="173" t="s">
        <v>1280</v>
      </c>
    </row>
    <row r="41" spans="2:2" s="173" customFormat="1">
      <c r="B41" s="173" t="s">
        <v>1298</v>
      </c>
    </row>
    <row r="42" spans="2:2" s="173" customFormat="1">
      <c r="B42" s="173" t="s">
        <v>1299</v>
      </c>
    </row>
    <row r="43" spans="2:2" s="173" customFormat="1"/>
    <row r="44" spans="2:2" s="173" customFormat="1"/>
    <row r="45" spans="2:2" s="173" customFormat="1">
      <c r="B45" s="129" t="s">
        <v>239</v>
      </c>
    </row>
    <row r="46" spans="2:2" s="173" customFormat="1">
      <c r="B46" s="173" t="s">
        <v>1274</v>
      </c>
    </row>
    <row r="47" spans="2:2" s="173" customFormat="1">
      <c r="B47" s="173" t="s">
        <v>1275</v>
      </c>
    </row>
    <row r="48" spans="2:2" s="173" customFormat="1">
      <c r="B48" s="173" t="s">
        <v>1276</v>
      </c>
    </row>
    <row r="49" spans="1:11" s="173" customFormat="1">
      <c r="B49" s="173" t="s">
        <v>1277</v>
      </c>
    </row>
    <row r="50" spans="1:11" s="173" customFormat="1">
      <c r="B50" s="173" t="s">
        <v>1278</v>
      </c>
    </row>
    <row r="51" spans="1:11" s="173" customFormat="1"/>
    <row r="52" spans="1:11" s="173" customFormat="1"/>
    <row r="54" spans="1:11" s="1" customFormat="1">
      <c r="A54" s="1" t="s">
        <v>50</v>
      </c>
      <c r="B54" s="1" t="s">
        <v>2</v>
      </c>
      <c r="C54" s="1" t="s">
        <v>6</v>
      </c>
      <c r="D54" s="1" t="s">
        <v>3</v>
      </c>
      <c r="E54" s="1" t="s">
        <v>4</v>
      </c>
      <c r="F54" s="1" t="s">
        <v>24</v>
      </c>
      <c r="G54" s="1" t="s">
        <v>5</v>
      </c>
      <c r="K54" s="1" t="s">
        <v>8</v>
      </c>
    </row>
    <row r="55" spans="1:11" s="3" customFormat="1">
      <c r="B55" s="3" t="s">
        <v>53</v>
      </c>
    </row>
    <row r="56" spans="1:11" s="3" customFormat="1">
      <c r="B56" s="3" t="s">
        <v>54</v>
      </c>
    </row>
    <row r="57" spans="1:11" s="3" customFormat="1">
      <c r="B57" s="3" t="s">
        <v>57</v>
      </c>
    </row>
    <row r="58" spans="1:11" s="3" customFormat="1">
      <c r="B58" s="3" t="s">
        <v>58</v>
      </c>
    </row>
    <row r="59" spans="1:11" s="4" customFormat="1">
      <c r="B59" s="5" t="s">
        <v>52</v>
      </c>
      <c r="C59" s="3" t="s">
        <v>51</v>
      </c>
    </row>
    <row r="60" spans="1:11">
      <c r="B60" s="3" t="s">
        <v>59</v>
      </c>
      <c r="C60" t="s">
        <v>60</v>
      </c>
      <c r="F60" t="s">
        <v>61</v>
      </c>
    </row>
    <row r="61" spans="1:11">
      <c r="B61" s="3" t="s">
        <v>62</v>
      </c>
    </row>
    <row r="62" spans="1:11">
      <c r="B62" s="3" t="s">
        <v>63</v>
      </c>
    </row>
    <row r="63" spans="1:11">
      <c r="B63" s="3" t="s">
        <v>64</v>
      </c>
      <c r="C63" t="s">
        <v>66</v>
      </c>
      <c r="F63" t="s">
        <v>65</v>
      </c>
    </row>
    <row r="64" spans="1:11">
      <c r="B64" s="3" t="s">
        <v>67</v>
      </c>
    </row>
    <row r="69" spans="1:11">
      <c r="A69" s="1" t="s">
        <v>16</v>
      </c>
      <c r="B69" s="1" t="s">
        <v>2</v>
      </c>
      <c r="C69" s="1" t="s">
        <v>6</v>
      </c>
      <c r="D69" s="1" t="s">
        <v>3</v>
      </c>
      <c r="E69" s="1" t="s">
        <v>4</v>
      </c>
      <c r="F69" s="1" t="s">
        <v>24</v>
      </c>
      <c r="G69" s="1" t="s">
        <v>5</v>
      </c>
      <c r="H69" s="1"/>
      <c r="I69" s="1"/>
      <c r="J69" s="1"/>
      <c r="K69" s="1" t="s">
        <v>8</v>
      </c>
    </row>
    <row r="70" spans="1:11">
      <c r="B70" t="s">
        <v>19</v>
      </c>
    </row>
    <row r="71" spans="1:11">
      <c r="B71" t="s">
        <v>20</v>
      </c>
      <c r="C71" t="s">
        <v>21</v>
      </c>
    </row>
    <row r="72" spans="1:11">
      <c r="B72" t="s">
        <v>563</v>
      </c>
      <c r="C72" t="s">
        <v>564</v>
      </c>
    </row>
    <row r="73" spans="1:11">
      <c r="B73" t="s">
        <v>22</v>
      </c>
    </row>
    <row r="74" spans="1:11">
      <c r="B74" t="s">
        <v>23</v>
      </c>
    </row>
    <row r="75" spans="1:11">
      <c r="B75" t="s">
        <v>25</v>
      </c>
      <c r="F75" t="s">
        <v>26</v>
      </c>
    </row>
    <row r="76" spans="1:11">
      <c r="B76" t="s">
        <v>565</v>
      </c>
    </row>
    <row r="77" spans="1:11">
      <c r="B77" t="s">
        <v>568</v>
      </c>
    </row>
    <row r="82" spans="1:11">
      <c r="A82" s="1" t="s">
        <v>46</v>
      </c>
      <c r="B82" s="1" t="s">
        <v>2</v>
      </c>
      <c r="C82" s="1" t="s">
        <v>6</v>
      </c>
      <c r="D82" s="1" t="s">
        <v>3</v>
      </c>
      <c r="E82" s="1" t="s">
        <v>4</v>
      </c>
      <c r="F82" s="1" t="s">
        <v>24</v>
      </c>
      <c r="G82" s="1" t="s">
        <v>5</v>
      </c>
      <c r="H82" s="1"/>
      <c r="I82" s="1"/>
      <c r="J82" s="1"/>
      <c r="K82" s="1" t="s">
        <v>8</v>
      </c>
    </row>
    <row r="83" spans="1:11">
      <c r="B83" t="s">
        <v>47</v>
      </c>
    </row>
    <row r="84" spans="1:11">
      <c r="B84" t="s">
        <v>48</v>
      </c>
    </row>
    <row r="85" spans="1:11">
      <c r="B85" t="s">
        <v>155</v>
      </c>
    </row>
    <row r="86" spans="1:11" s="22" customFormat="1">
      <c r="B86" s="22" t="s">
        <v>566</v>
      </c>
    </row>
    <row r="87" spans="1:11">
      <c r="B87" t="s">
        <v>158</v>
      </c>
    </row>
    <row r="88" spans="1:11">
      <c r="B88" t="s">
        <v>163</v>
      </c>
    </row>
    <row r="89" spans="1:11">
      <c r="B89" t="s">
        <v>166</v>
      </c>
    </row>
    <row r="90" spans="1:11">
      <c r="B90" t="s">
        <v>174</v>
      </c>
    </row>
    <row r="91" spans="1:11">
      <c r="B91" t="s">
        <v>175</v>
      </c>
    </row>
    <row r="92" spans="1:11">
      <c r="B92" t="s">
        <v>209</v>
      </c>
    </row>
    <row r="93" spans="1:11">
      <c r="B93" t="s">
        <v>567</v>
      </c>
    </row>
    <row r="96" spans="1:11">
      <c r="A96" s="1" t="s">
        <v>27</v>
      </c>
      <c r="B96" s="1" t="s">
        <v>2</v>
      </c>
      <c r="C96" s="1" t="s">
        <v>6</v>
      </c>
      <c r="D96" s="1" t="s">
        <v>3</v>
      </c>
      <c r="E96" s="1" t="s">
        <v>4</v>
      </c>
      <c r="F96" s="1" t="s">
        <v>24</v>
      </c>
      <c r="G96" s="1" t="s">
        <v>5</v>
      </c>
      <c r="H96" s="1"/>
      <c r="I96" s="1"/>
      <c r="J96" s="1"/>
      <c r="K96" s="1" t="s">
        <v>8</v>
      </c>
    </row>
    <row r="97" spans="2:3">
      <c r="B97" t="s">
        <v>12</v>
      </c>
    </row>
    <row r="98" spans="2:3" s="22" customFormat="1">
      <c r="B98" s="22" t="s">
        <v>561</v>
      </c>
    </row>
    <row r="99" spans="2:3" s="22" customFormat="1">
      <c r="B99" s="22" t="s">
        <v>560</v>
      </c>
    </row>
    <row r="100" spans="2:3" s="173" customFormat="1">
      <c r="B100" s="173" t="s">
        <v>1305</v>
      </c>
      <c r="C100" s="173" t="s">
        <v>1306</v>
      </c>
    </row>
    <row r="101" spans="2:3">
      <c r="B101" t="s">
        <v>49</v>
      </c>
    </row>
    <row r="102" spans="2:3" s="22" customFormat="1">
      <c r="B102" s="22" t="s">
        <v>562</v>
      </c>
    </row>
    <row r="103" spans="2:3" s="173" customFormat="1">
      <c r="B103" s="173" t="s">
        <v>1301</v>
      </c>
      <c r="C103" s="173" t="s">
        <v>1302</v>
      </c>
    </row>
    <row r="104" spans="2:3">
      <c r="B104" t="s">
        <v>208</v>
      </c>
    </row>
    <row r="105" spans="2:3">
      <c r="B105" t="s">
        <v>69</v>
      </c>
    </row>
    <row r="106" spans="2:3">
      <c r="B106" t="s">
        <v>70</v>
      </c>
      <c r="C106" t="s">
        <v>73</v>
      </c>
    </row>
    <row r="107" spans="2:3">
      <c r="B107" t="s">
        <v>71</v>
      </c>
      <c r="C107" t="s">
        <v>72</v>
      </c>
    </row>
    <row r="108" spans="2:3">
      <c r="B108" t="s">
        <v>114</v>
      </c>
    </row>
    <row r="109" spans="2:3">
      <c r="B109" t="s">
        <v>157</v>
      </c>
    </row>
    <row r="110" spans="2:3">
      <c r="B110" t="s">
        <v>1303</v>
      </c>
      <c r="C110" t="s">
        <v>1304</v>
      </c>
    </row>
    <row r="117" spans="1:11">
      <c r="A117" s="1" t="s">
        <v>7</v>
      </c>
      <c r="B117" s="1" t="s">
        <v>2</v>
      </c>
      <c r="C117" s="1" t="s">
        <v>6</v>
      </c>
      <c r="D117" s="1" t="s">
        <v>3</v>
      </c>
      <c r="E117" s="1" t="s">
        <v>4</v>
      </c>
      <c r="F117" s="1" t="s">
        <v>24</v>
      </c>
      <c r="G117" s="1" t="s">
        <v>5</v>
      </c>
      <c r="H117" s="1"/>
      <c r="I117" s="1"/>
      <c r="J117" s="1"/>
      <c r="K117" s="1" t="s">
        <v>8</v>
      </c>
    </row>
    <row r="125" spans="1:11">
      <c r="A125" s="1" t="s">
        <v>115</v>
      </c>
      <c r="B125" s="1" t="s">
        <v>2</v>
      </c>
      <c r="C125" s="1" t="s">
        <v>6</v>
      </c>
      <c r="D125" s="1" t="s">
        <v>3</v>
      </c>
      <c r="E125" s="1" t="s">
        <v>4</v>
      </c>
      <c r="F125" s="1" t="s">
        <v>24</v>
      </c>
      <c r="G125" s="1" t="s">
        <v>5</v>
      </c>
      <c r="H125" s="1"/>
      <c r="I125" s="1"/>
      <c r="J125" s="1"/>
      <c r="K125" s="1" t="s">
        <v>8</v>
      </c>
    </row>
    <row r="126" spans="1:11">
      <c r="B126" t="s">
        <v>116</v>
      </c>
    </row>
    <row r="127" spans="1:11">
      <c r="B127" t="s">
        <v>173</v>
      </c>
    </row>
    <row r="128" spans="1:11">
      <c r="B128" t="s">
        <v>117</v>
      </c>
    </row>
    <row r="129" spans="1:11">
      <c r="B129" t="s">
        <v>55</v>
      </c>
    </row>
    <row r="130" spans="1:11" s="3" customFormat="1">
      <c r="B130" s="3" t="s">
        <v>171</v>
      </c>
    </row>
    <row r="131" spans="1:11">
      <c r="B131" s="3" t="s">
        <v>172</v>
      </c>
    </row>
    <row r="132" spans="1:11">
      <c r="B132" s="3" t="s">
        <v>192</v>
      </c>
    </row>
    <row r="136" spans="1:11">
      <c r="A136" s="1" t="s">
        <v>29</v>
      </c>
      <c r="B136" s="1" t="s">
        <v>2</v>
      </c>
      <c r="C136" s="1" t="s">
        <v>6</v>
      </c>
      <c r="D136" s="1" t="s">
        <v>3</v>
      </c>
      <c r="E136" s="1" t="s">
        <v>4</v>
      </c>
      <c r="F136" s="1" t="s">
        <v>24</v>
      </c>
      <c r="G136" s="1" t="s">
        <v>5</v>
      </c>
      <c r="H136" s="1"/>
      <c r="I136" s="1"/>
      <c r="J136" s="1"/>
      <c r="K136" s="1" t="s">
        <v>8</v>
      </c>
    </row>
    <row r="137" spans="1:11" s="3" customFormat="1">
      <c r="B137" s="3" t="s">
        <v>92</v>
      </c>
    </row>
    <row r="138" spans="1:11" s="3" customFormat="1">
      <c r="B138" s="3" t="s">
        <v>74</v>
      </c>
    </row>
    <row r="139" spans="1:11" s="3" customFormat="1">
      <c r="B139" s="3" t="s">
        <v>96</v>
      </c>
    </row>
    <row r="140" spans="1:11" s="3" customFormat="1">
      <c r="B140" s="3" t="s">
        <v>86</v>
      </c>
    </row>
    <row r="141" spans="1:11" s="3" customFormat="1">
      <c r="B141" s="3" t="s">
        <v>93</v>
      </c>
    </row>
    <row r="142" spans="1:11" s="3" customFormat="1">
      <c r="B142" s="3" t="s">
        <v>165</v>
      </c>
    </row>
    <row r="143" spans="1:11" s="3" customFormat="1">
      <c r="B143" s="3" t="s">
        <v>107</v>
      </c>
    </row>
    <row r="144" spans="1:11" s="3" customFormat="1">
      <c r="B144" s="3" t="s">
        <v>159</v>
      </c>
    </row>
    <row r="145" spans="1:11" s="3" customFormat="1">
      <c r="B145" s="3" t="s">
        <v>161</v>
      </c>
    </row>
    <row r="146" spans="1:11" s="3" customFormat="1">
      <c r="B146" s="3" t="s">
        <v>162</v>
      </c>
    </row>
    <row r="147" spans="1:11" s="3" customFormat="1">
      <c r="B147" s="3" t="s">
        <v>160</v>
      </c>
    </row>
    <row r="148" spans="1:11" s="3" customFormat="1">
      <c r="B148" s="3" t="s">
        <v>164</v>
      </c>
    </row>
    <row r="149" spans="1:11" s="3" customFormat="1">
      <c r="B149" s="3" t="s">
        <v>570</v>
      </c>
    </row>
    <row r="150" spans="1:11" s="3" customFormat="1">
      <c r="B150" s="3" t="s">
        <v>569</v>
      </c>
    </row>
    <row r="151" spans="1:11" s="3" customFormat="1">
      <c r="B151" s="3" t="s">
        <v>167</v>
      </c>
    </row>
    <row r="152" spans="1:11" s="3" customFormat="1">
      <c r="B152" s="3" t="s">
        <v>168</v>
      </c>
    </row>
    <row r="153" spans="1:11" s="3" customFormat="1">
      <c r="B153" s="3" t="s">
        <v>169</v>
      </c>
    </row>
    <row r="154" spans="1:11" s="3" customFormat="1">
      <c r="B154" s="3" t="s">
        <v>170</v>
      </c>
    </row>
    <row r="155" spans="1:11" s="3" customFormat="1"/>
    <row r="156" spans="1:11" s="3" customFormat="1"/>
    <row r="159" spans="1:11">
      <c r="A159" s="1" t="s">
        <v>39</v>
      </c>
      <c r="B159" s="1" t="s">
        <v>2</v>
      </c>
      <c r="C159" s="1" t="s">
        <v>6</v>
      </c>
      <c r="D159" s="1" t="s">
        <v>3</v>
      </c>
      <c r="E159" s="1" t="s">
        <v>4</v>
      </c>
      <c r="F159" s="1" t="s">
        <v>24</v>
      </c>
      <c r="G159" s="1" t="s">
        <v>5</v>
      </c>
      <c r="H159" s="1"/>
      <c r="I159" s="1"/>
      <c r="J159" s="1"/>
      <c r="K159" s="1" t="s">
        <v>8</v>
      </c>
    </row>
    <row r="160" spans="1:11">
      <c r="B160" t="s">
        <v>43</v>
      </c>
    </row>
    <row r="161" spans="1:11">
      <c r="B161" t="s">
        <v>80</v>
      </c>
    </row>
    <row r="162" spans="1:11">
      <c r="B162" t="s">
        <v>79</v>
      </c>
    </row>
    <row r="163" spans="1:11">
      <c r="B163" t="s">
        <v>81</v>
      </c>
    </row>
    <row r="164" spans="1:11">
      <c r="B164" t="s">
        <v>83</v>
      </c>
    </row>
    <row r="165" spans="1:11">
      <c r="B165" t="s">
        <v>82</v>
      </c>
    </row>
    <row r="166" spans="1:11">
      <c r="B166" t="s">
        <v>84</v>
      </c>
    </row>
    <row r="167" spans="1:11">
      <c r="B167" t="s">
        <v>85</v>
      </c>
    </row>
    <row r="168" spans="1:11">
      <c r="B168" t="s">
        <v>119</v>
      </c>
    </row>
    <row r="169" spans="1:11">
      <c r="B169" t="s">
        <v>120</v>
      </c>
    </row>
    <row r="170" spans="1:11">
      <c r="B170" t="s">
        <v>121</v>
      </c>
    </row>
    <row r="173" spans="1:11">
      <c r="A173" s="1" t="s">
        <v>44</v>
      </c>
      <c r="B173" s="1" t="s">
        <v>2</v>
      </c>
      <c r="C173" s="1" t="s">
        <v>6</v>
      </c>
      <c r="D173" s="1" t="s">
        <v>3</v>
      </c>
      <c r="E173" s="1" t="s">
        <v>4</v>
      </c>
      <c r="F173" s="1" t="s">
        <v>24</v>
      </c>
      <c r="G173" s="1" t="s">
        <v>5</v>
      </c>
      <c r="H173" s="1"/>
      <c r="I173" s="1"/>
      <c r="J173" s="1"/>
      <c r="K173" s="1" t="s">
        <v>8</v>
      </c>
    </row>
    <row r="174" spans="1:11">
      <c r="A174" s="1"/>
      <c r="B174" s="1"/>
      <c r="C174" s="1"/>
      <c r="D174" s="1"/>
      <c r="E174" s="1"/>
      <c r="F174" s="1"/>
      <c r="G174" s="1"/>
      <c r="H174" s="1"/>
      <c r="I174" s="1"/>
      <c r="J174" s="1"/>
      <c r="K174" s="1"/>
    </row>
    <row r="175" spans="1:11">
      <c r="A175" s="1"/>
      <c r="B175" s="1"/>
      <c r="C175" s="1"/>
      <c r="D175" s="1"/>
      <c r="E175" s="1"/>
      <c r="F175" s="1"/>
      <c r="G175" s="1"/>
      <c r="H175" s="1"/>
      <c r="I175" s="1"/>
      <c r="J175" s="1"/>
      <c r="K175" s="1"/>
    </row>
    <row r="176" spans="1:11">
      <c r="A176" s="1"/>
      <c r="B176" s="1"/>
      <c r="C176" s="1"/>
      <c r="D176" s="1"/>
      <c r="E176" s="1"/>
      <c r="F176" s="1"/>
      <c r="G176" s="1"/>
      <c r="H176" s="1"/>
      <c r="I176" s="1"/>
      <c r="J176" s="1"/>
      <c r="K176" s="1"/>
    </row>
    <row r="177" spans="1:11">
      <c r="A177" s="1"/>
      <c r="B177" s="1"/>
      <c r="C177" s="1"/>
      <c r="D177" s="1"/>
      <c r="E177" s="1"/>
      <c r="F177" s="1"/>
      <c r="G177" s="1"/>
      <c r="H177" s="1"/>
      <c r="I177" s="1"/>
      <c r="J177" s="1"/>
      <c r="K177" s="1"/>
    </row>
    <row r="178" spans="1:11">
      <c r="A178" s="1"/>
      <c r="B178" s="1"/>
      <c r="C178" s="1"/>
      <c r="D178" s="1"/>
      <c r="E178" s="1"/>
      <c r="F178" s="1"/>
      <c r="G178" s="1"/>
      <c r="H178" s="1"/>
      <c r="I178" s="1"/>
      <c r="J178" s="1"/>
      <c r="K178" s="1"/>
    </row>
    <row r="179" spans="1:11">
      <c r="A179" s="1"/>
      <c r="B179" s="1"/>
      <c r="C179" s="1"/>
      <c r="D179" s="1"/>
      <c r="E179" s="1"/>
      <c r="F179" s="1"/>
      <c r="G179" s="1"/>
      <c r="H179" s="1"/>
      <c r="I179" s="1"/>
      <c r="J179" s="1"/>
      <c r="K179" s="1"/>
    </row>
    <row r="180" spans="1:11">
      <c r="A180" s="1"/>
      <c r="B180" s="1"/>
      <c r="C180" s="1"/>
      <c r="D180" s="1"/>
      <c r="E180" s="1"/>
      <c r="F180" s="1"/>
      <c r="G180" s="1"/>
      <c r="H180" s="1"/>
      <c r="I180" s="1"/>
      <c r="J180" s="1"/>
      <c r="K180" s="1"/>
    </row>
    <row r="181" spans="1:11">
      <c r="A181" s="1" t="s">
        <v>176</v>
      </c>
      <c r="B181" s="1" t="s">
        <v>2</v>
      </c>
      <c r="C181" s="1" t="s">
        <v>6</v>
      </c>
      <c r="D181" s="1" t="s">
        <v>3</v>
      </c>
      <c r="E181" s="1" t="s">
        <v>4</v>
      </c>
      <c r="F181" s="1" t="s">
        <v>24</v>
      </c>
      <c r="G181" s="1" t="s">
        <v>5</v>
      </c>
      <c r="H181" s="1"/>
      <c r="I181" s="1"/>
      <c r="J181" s="1"/>
      <c r="K181" s="1" t="s">
        <v>8</v>
      </c>
    </row>
    <row r="182" spans="1:11" s="3" customFormat="1">
      <c r="B182" s="3" t="s">
        <v>177</v>
      </c>
    </row>
    <row r="183" spans="1:11" s="3" customFormat="1">
      <c r="B183" s="3" t="s">
        <v>178</v>
      </c>
    </row>
    <row r="184" spans="1:11" s="3" customFormat="1">
      <c r="B184" s="3" t="s">
        <v>179</v>
      </c>
    </row>
    <row r="185" spans="1:11" s="3" customFormat="1">
      <c r="B185" s="3" t="s">
        <v>183</v>
      </c>
    </row>
    <row r="186" spans="1:11" s="3" customFormat="1">
      <c r="B186" s="3" t="s">
        <v>180</v>
      </c>
    </row>
    <row r="187" spans="1:11" s="3" customFormat="1">
      <c r="B187" s="3" t="s">
        <v>181</v>
      </c>
    </row>
    <row r="188" spans="1:11" s="3" customFormat="1">
      <c r="B188" s="3" t="s">
        <v>182</v>
      </c>
    </row>
    <row r="189" spans="1:11" s="3" customFormat="1">
      <c r="B189" s="3" t="s">
        <v>184</v>
      </c>
    </row>
    <row r="190" spans="1:11" s="3" customFormat="1">
      <c r="B190" s="3" t="s">
        <v>185</v>
      </c>
    </row>
    <row r="191" spans="1:11" s="3" customFormat="1">
      <c r="B191" s="3" t="s">
        <v>690</v>
      </c>
    </row>
    <row r="192" spans="1:11" s="3" customFormat="1"/>
    <row r="193" spans="1:11" s="3" customFormat="1"/>
    <row r="194" spans="1:11" s="3" customFormat="1"/>
    <row r="195" spans="1:11">
      <c r="A195" s="1" t="s">
        <v>87</v>
      </c>
      <c r="B195" s="1" t="s">
        <v>2</v>
      </c>
      <c r="C195" s="1" t="s">
        <v>6</v>
      </c>
      <c r="D195" s="1" t="s">
        <v>3</v>
      </c>
      <c r="E195" s="1" t="s">
        <v>4</v>
      </c>
      <c r="F195" s="1" t="s">
        <v>24</v>
      </c>
      <c r="G195" s="1" t="s">
        <v>5</v>
      </c>
      <c r="H195" s="1"/>
      <c r="I195" s="1"/>
      <c r="J195" s="1"/>
      <c r="K195" s="1" t="s">
        <v>8</v>
      </c>
    </row>
    <row r="196" spans="1:11" s="3" customFormat="1">
      <c r="B196" s="3" t="s">
        <v>1136</v>
      </c>
    </row>
    <row r="197" spans="1:11" s="3" customFormat="1">
      <c r="B197" s="3" t="s">
        <v>1137</v>
      </c>
    </row>
    <row r="198" spans="1:11" s="3" customFormat="1">
      <c r="B198" s="3" t="s">
        <v>1138</v>
      </c>
    </row>
    <row r="199" spans="1:11" s="3" customFormat="1" ht="33.75" customHeight="1">
      <c r="B199" s="181" t="s">
        <v>1139</v>
      </c>
    </row>
    <row r="200" spans="1:11">
      <c r="B200" t="s">
        <v>37</v>
      </c>
    </row>
    <row r="201" spans="1:11">
      <c r="B201" t="s">
        <v>89</v>
      </c>
    </row>
    <row r="202" spans="1:11">
      <c r="B202" t="s">
        <v>88</v>
      </c>
    </row>
    <row r="203" spans="1:11">
      <c r="B203" t="s">
        <v>210</v>
      </c>
      <c r="C203" t="s">
        <v>211</v>
      </c>
    </row>
    <row r="204" spans="1:11">
      <c r="B204" t="s">
        <v>156</v>
      </c>
    </row>
    <row r="205" spans="1:11">
      <c r="B205" t="s">
        <v>90</v>
      </c>
    </row>
    <row r="206" spans="1:11">
      <c r="B206" t="s">
        <v>91</v>
      </c>
    </row>
    <row r="207" spans="1:11">
      <c r="B207" t="s">
        <v>94</v>
      </c>
    </row>
    <row r="208" spans="1:11">
      <c r="B208" t="s">
        <v>95</v>
      </c>
    </row>
    <row r="209" spans="2:3">
      <c r="B209" t="s">
        <v>213</v>
      </c>
    </row>
    <row r="210" spans="2:3">
      <c r="B210" t="s">
        <v>1140</v>
      </c>
    </row>
    <row r="211" spans="2:3" s="173" customFormat="1">
      <c r="B211" s="173" t="s">
        <v>1141</v>
      </c>
    </row>
    <row r="212" spans="2:3" s="173" customFormat="1">
      <c r="B212" s="173" t="s">
        <v>1142</v>
      </c>
    </row>
    <row r="213" spans="2:3" s="173" customFormat="1">
      <c r="B213" s="173" t="s">
        <v>1143</v>
      </c>
    </row>
    <row r="214" spans="2:3" s="173" customFormat="1">
      <c r="B214" s="173" t="s">
        <v>1144</v>
      </c>
    </row>
    <row r="215" spans="2:3" s="173" customFormat="1">
      <c r="B215" s="173" t="s">
        <v>1146</v>
      </c>
    </row>
    <row r="216" spans="2:3" s="173" customFormat="1">
      <c r="B216" s="173" t="s">
        <v>1145</v>
      </c>
    </row>
    <row r="217" spans="2:3" s="173" customFormat="1">
      <c r="B217" s="173" t="s">
        <v>1147</v>
      </c>
    </row>
    <row r="218" spans="2:3" s="173" customFormat="1">
      <c r="B218" s="173" t="s">
        <v>1148</v>
      </c>
    </row>
    <row r="219" spans="2:3" s="173" customFormat="1">
      <c r="B219" s="173" t="s">
        <v>1149</v>
      </c>
    </row>
    <row r="220" spans="2:3" s="173" customFormat="1">
      <c r="B220" s="173" t="s">
        <v>1150</v>
      </c>
      <c r="C220" s="173" t="s">
        <v>1151</v>
      </c>
    </row>
    <row r="221" spans="2:3" s="173" customFormat="1">
      <c r="B221" s="173" t="s">
        <v>1152</v>
      </c>
      <c r="C221" s="173" t="s">
        <v>1153</v>
      </c>
    </row>
    <row r="222" spans="2:3" s="173" customFormat="1">
      <c r="B222" s="173" t="s">
        <v>1154</v>
      </c>
    </row>
    <row r="223" spans="2:3" s="173" customFormat="1"/>
    <row r="224" spans="2:3" s="173" customFormat="1"/>
    <row r="225" spans="1:11" s="173" customFormat="1">
      <c r="A225" s="129" t="s">
        <v>270</v>
      </c>
      <c r="B225" s="129" t="s">
        <v>2</v>
      </c>
      <c r="C225" s="129" t="s">
        <v>6</v>
      </c>
      <c r="D225" s="129" t="s">
        <v>3</v>
      </c>
      <c r="E225" s="129" t="s">
        <v>4</v>
      </c>
      <c r="F225" s="129" t="s">
        <v>24</v>
      </c>
      <c r="G225" s="129" t="s">
        <v>5</v>
      </c>
      <c r="H225" s="129"/>
      <c r="I225" s="129"/>
      <c r="J225" s="129"/>
      <c r="K225" s="129" t="s">
        <v>8</v>
      </c>
    </row>
    <row r="226" spans="1:11" s="173" customFormat="1" ht="31.5">
      <c r="B226" s="176" t="s">
        <v>1158</v>
      </c>
      <c r="C226" s="173" t="s">
        <v>1159</v>
      </c>
    </row>
    <row r="227" spans="1:11" s="173" customFormat="1" ht="31.5">
      <c r="B227" s="176" t="s">
        <v>1160</v>
      </c>
    </row>
    <row r="228" spans="1:11" s="173" customFormat="1">
      <c r="B228" s="173" t="s">
        <v>1161</v>
      </c>
    </row>
    <row r="229" spans="1:11" s="173" customFormat="1">
      <c r="B229" s="173" t="s">
        <v>1162</v>
      </c>
    </row>
    <row r="230" spans="1:11" s="173" customFormat="1" ht="31.5">
      <c r="B230" s="176" t="s">
        <v>1163</v>
      </c>
    </row>
    <row r="231" spans="1:11" s="173" customFormat="1" ht="31.5">
      <c r="B231" s="176" t="s">
        <v>1164</v>
      </c>
    </row>
    <row r="232" spans="1:11" s="173" customFormat="1">
      <c r="B232" s="176" t="s">
        <v>1165</v>
      </c>
      <c r="C232" s="173" t="s">
        <v>1166</v>
      </c>
    </row>
    <row r="233" spans="1:11" s="173" customFormat="1" ht="47.25">
      <c r="B233" s="176" t="s">
        <v>1167</v>
      </c>
    </row>
    <row r="234" spans="1:11" s="173" customFormat="1" ht="47.25">
      <c r="B234" s="176" t="s">
        <v>1168</v>
      </c>
    </row>
    <row r="235" spans="1:11" s="173" customFormat="1">
      <c r="B235" s="176" t="s">
        <v>1169</v>
      </c>
    </row>
    <row r="236" spans="1:11" s="173" customFormat="1">
      <c r="B236" s="176" t="s">
        <v>1170</v>
      </c>
      <c r="C236" s="173" t="s">
        <v>1171</v>
      </c>
    </row>
    <row r="237" spans="1:11" s="173" customFormat="1">
      <c r="B237" s="176" t="s">
        <v>1172</v>
      </c>
      <c r="C237" s="173" t="s">
        <v>1173</v>
      </c>
    </row>
    <row r="238" spans="1:11" s="173" customFormat="1">
      <c r="B238" s="176" t="s">
        <v>1174</v>
      </c>
      <c r="C238" s="173" t="s">
        <v>1176</v>
      </c>
    </row>
    <row r="239" spans="1:11" s="173" customFormat="1">
      <c r="B239" s="176" t="s">
        <v>1175</v>
      </c>
    </row>
    <row r="240" spans="1:11" s="173" customFormat="1">
      <c r="B240" s="176" t="s">
        <v>1177</v>
      </c>
    </row>
    <row r="241" spans="1:11" s="173" customFormat="1" ht="31.5">
      <c r="B241" s="176" t="s">
        <v>1178</v>
      </c>
    </row>
    <row r="242" spans="1:11" s="173" customFormat="1">
      <c r="B242" s="176" t="s">
        <v>1179</v>
      </c>
    </row>
    <row r="243" spans="1:11" s="173" customFormat="1">
      <c r="B243" s="176" t="s">
        <v>1180</v>
      </c>
      <c r="C243" s="173" t="s">
        <v>1181</v>
      </c>
    </row>
    <row r="244" spans="1:11" s="173" customFormat="1" ht="31.5">
      <c r="B244" s="176" t="s">
        <v>1182</v>
      </c>
    </row>
    <row r="245" spans="1:11" s="173" customFormat="1" ht="31.5">
      <c r="B245" s="176" t="s">
        <v>1183</v>
      </c>
    </row>
    <row r="246" spans="1:11" s="173" customFormat="1">
      <c r="B246" s="176" t="s">
        <v>1184</v>
      </c>
    </row>
    <row r="247" spans="1:11" s="173" customFormat="1">
      <c r="B247" s="176" t="s">
        <v>1185</v>
      </c>
    </row>
    <row r="248" spans="1:11" s="173" customFormat="1">
      <c r="B248" s="176" t="s">
        <v>1186</v>
      </c>
    </row>
    <row r="249" spans="1:11" s="173" customFormat="1"/>
    <row r="250" spans="1:11" s="173" customFormat="1"/>
    <row r="251" spans="1:11" s="173" customFormat="1"/>
    <row r="253" spans="1:11">
      <c r="A253" s="1" t="s">
        <v>30</v>
      </c>
      <c r="B253" s="1" t="s">
        <v>2</v>
      </c>
      <c r="C253" s="1" t="s">
        <v>6</v>
      </c>
      <c r="D253" s="1" t="s">
        <v>3</v>
      </c>
      <c r="E253" s="1" t="s">
        <v>4</v>
      </c>
      <c r="F253" s="1" t="s">
        <v>24</v>
      </c>
      <c r="G253" s="1" t="s">
        <v>5</v>
      </c>
      <c r="H253" s="1"/>
      <c r="I253" s="1"/>
      <c r="J253" s="1"/>
      <c r="K253" s="1" t="s">
        <v>8</v>
      </c>
    </row>
    <row r="254" spans="1:11">
      <c r="B254" t="s">
        <v>97</v>
      </c>
    </row>
    <row r="255" spans="1:11">
      <c r="B255" t="s">
        <v>98</v>
      </c>
    </row>
    <row r="256" spans="1:11">
      <c r="B256" t="s">
        <v>193</v>
      </c>
    </row>
    <row r="257" spans="1:11">
      <c r="B257" t="s">
        <v>194</v>
      </c>
    </row>
    <row r="258" spans="1:11">
      <c r="B258" t="s">
        <v>195</v>
      </c>
    </row>
    <row r="259" spans="1:11">
      <c r="B259" t="s">
        <v>196</v>
      </c>
    </row>
    <row r="260" spans="1:11">
      <c r="B260" t="s">
        <v>197</v>
      </c>
    </row>
    <row r="264" spans="1:11">
      <c r="A264" s="1" t="s">
        <v>38</v>
      </c>
      <c r="B264" s="1" t="s">
        <v>2</v>
      </c>
      <c r="C264" s="1" t="s">
        <v>6</v>
      </c>
      <c r="D264" s="1" t="s">
        <v>3</v>
      </c>
      <c r="E264" s="1" t="s">
        <v>4</v>
      </c>
      <c r="F264" s="1" t="s">
        <v>24</v>
      </c>
      <c r="G264" s="1" t="s">
        <v>5</v>
      </c>
      <c r="H264" s="1"/>
      <c r="I264" s="1"/>
      <c r="J264" s="1"/>
      <c r="K264" s="1" t="s">
        <v>8</v>
      </c>
    </row>
    <row r="265" spans="1:11" s="3" customFormat="1">
      <c r="B265" s="3" t="s">
        <v>101</v>
      </c>
    </row>
    <row r="266" spans="1:11" s="3" customFormat="1">
      <c r="B266" s="3" t="s">
        <v>1155</v>
      </c>
      <c r="C266" s="3" t="s">
        <v>1156</v>
      </c>
    </row>
    <row r="267" spans="1:11" s="3" customFormat="1">
      <c r="B267" s="3" t="s">
        <v>108</v>
      </c>
      <c r="E267" s="3">
        <v>12</v>
      </c>
    </row>
    <row r="268" spans="1:11" s="3" customFormat="1">
      <c r="B268" s="3" t="s">
        <v>102</v>
      </c>
    </row>
    <row r="269" spans="1:11" s="3" customFormat="1">
      <c r="B269" s="3" t="s">
        <v>99</v>
      </c>
    </row>
    <row r="270" spans="1:11" s="3" customFormat="1" ht="31.5">
      <c r="B270" s="181" t="s">
        <v>1157</v>
      </c>
    </row>
    <row r="271" spans="1:11" s="3" customFormat="1">
      <c r="B271" s="3" t="s">
        <v>104</v>
      </c>
    </row>
    <row r="272" spans="1:11" s="3" customFormat="1">
      <c r="B272" s="3" t="s">
        <v>215</v>
      </c>
    </row>
    <row r="273" spans="1:11" s="3" customFormat="1">
      <c r="B273" s="3" t="s">
        <v>100</v>
      </c>
    </row>
    <row r="274" spans="1:11" s="3" customFormat="1">
      <c r="B274" s="3" t="s">
        <v>103</v>
      </c>
    </row>
    <row r="275" spans="1:11" s="3" customFormat="1">
      <c r="B275" s="3" t="s">
        <v>105</v>
      </c>
    </row>
    <row r="276" spans="1:11" s="3" customFormat="1">
      <c r="B276" s="3" t="s">
        <v>106</v>
      </c>
    </row>
    <row r="277" spans="1:11" s="3" customFormat="1">
      <c r="B277" s="3" t="s">
        <v>212</v>
      </c>
    </row>
    <row r="278" spans="1:11" s="3" customFormat="1"/>
    <row r="279" spans="1:11" s="3" customFormat="1"/>
    <row r="280" spans="1:11">
      <c r="A280" s="1" t="s">
        <v>186</v>
      </c>
      <c r="B280" s="1" t="s">
        <v>2</v>
      </c>
      <c r="C280" s="1" t="s">
        <v>6</v>
      </c>
      <c r="D280" s="1" t="s">
        <v>3</v>
      </c>
      <c r="E280" s="1" t="s">
        <v>4</v>
      </c>
      <c r="F280" s="1" t="s">
        <v>24</v>
      </c>
      <c r="G280" s="1" t="s">
        <v>5</v>
      </c>
      <c r="H280" s="1"/>
      <c r="I280" s="1"/>
      <c r="J280" s="1"/>
      <c r="K280" s="1" t="s">
        <v>8</v>
      </c>
    </row>
    <row r="281" spans="1:11" s="3" customFormat="1">
      <c r="B281" s="3" t="s">
        <v>187</v>
      </c>
    </row>
    <row r="282" spans="1:11" s="3" customFormat="1">
      <c r="B282" s="3" t="s">
        <v>188</v>
      </c>
    </row>
    <row r="283" spans="1:11" s="3" customFormat="1">
      <c r="B283" s="3" t="s">
        <v>189</v>
      </c>
    </row>
    <row r="284" spans="1:11" s="3" customFormat="1">
      <c r="B284" s="3" t="s">
        <v>191</v>
      </c>
    </row>
    <row r="285" spans="1:11" s="3" customFormat="1">
      <c r="B285" s="3" t="s">
        <v>190</v>
      </c>
    </row>
    <row r="286" spans="1:11" s="3" customFormat="1"/>
    <row r="287" spans="1:11" s="3" customFormat="1"/>
    <row r="288" spans="1:11" s="3" customFormat="1"/>
    <row r="289" spans="1:11" s="3" customFormat="1"/>
    <row r="290" spans="1:11">
      <c r="A290" s="1" t="s">
        <v>45</v>
      </c>
      <c r="B290" s="1" t="s">
        <v>2</v>
      </c>
      <c r="C290" s="1" t="s">
        <v>6</v>
      </c>
      <c r="D290" s="1" t="s">
        <v>3</v>
      </c>
      <c r="E290" s="1" t="s">
        <v>4</v>
      </c>
      <c r="F290" s="1" t="s">
        <v>24</v>
      </c>
      <c r="G290" s="1" t="s">
        <v>5</v>
      </c>
      <c r="H290" s="1"/>
      <c r="I290" s="1"/>
      <c r="J290" s="1"/>
      <c r="K290" s="1" t="s">
        <v>8</v>
      </c>
    </row>
    <row r="291" spans="1:11" s="173" customFormat="1">
      <c r="A291" s="129"/>
      <c r="B291" s="129" t="s">
        <v>1187</v>
      </c>
      <c r="C291" s="129"/>
      <c r="D291" s="129"/>
      <c r="E291" s="129"/>
      <c r="F291" s="129"/>
      <c r="G291" s="129"/>
      <c r="H291" s="129"/>
      <c r="I291" s="129"/>
      <c r="J291" s="129"/>
      <c r="K291" s="129"/>
    </row>
    <row r="292" spans="1:11" s="173" customFormat="1" ht="47.25">
      <c r="A292" s="129"/>
      <c r="B292" s="21" t="s">
        <v>482</v>
      </c>
      <c r="C292" s="129"/>
      <c r="D292" s="129"/>
      <c r="E292" s="129"/>
      <c r="F292" s="129"/>
      <c r="G292" s="129"/>
      <c r="H292" s="129"/>
      <c r="I292" s="129"/>
      <c r="J292" s="129"/>
      <c r="K292" s="129"/>
    </row>
    <row r="293" spans="1:11" s="173" customFormat="1">
      <c r="A293" s="129"/>
      <c r="B293" s="181" t="s">
        <v>1188</v>
      </c>
      <c r="C293" s="129"/>
      <c r="D293" s="129"/>
      <c r="E293" s="129"/>
      <c r="F293" s="129"/>
      <c r="G293" s="129"/>
      <c r="H293" s="129"/>
      <c r="I293" s="129"/>
      <c r="J293" s="129"/>
      <c r="K293" s="129"/>
    </row>
    <row r="294" spans="1:11" s="173" customFormat="1">
      <c r="A294" s="129"/>
      <c r="B294" s="181" t="s">
        <v>1189</v>
      </c>
      <c r="C294" s="129"/>
      <c r="D294" s="129"/>
      <c r="E294" s="129"/>
      <c r="F294" s="129"/>
      <c r="G294" s="129"/>
      <c r="H294" s="129"/>
      <c r="I294" s="129"/>
      <c r="J294" s="129"/>
      <c r="K294" s="129"/>
    </row>
    <row r="295" spans="1:11" s="173" customFormat="1">
      <c r="A295" s="129"/>
      <c r="B295" s="181" t="s">
        <v>1190</v>
      </c>
      <c r="C295" s="129"/>
      <c r="D295" s="129"/>
      <c r="E295" s="129"/>
      <c r="F295" s="129"/>
      <c r="G295" s="129"/>
      <c r="H295" s="129"/>
      <c r="I295" s="129"/>
      <c r="J295" s="129"/>
      <c r="K295" s="129"/>
    </row>
    <row r="296" spans="1:11" s="173" customFormat="1">
      <c r="A296" s="129"/>
      <c r="B296" s="181" t="s">
        <v>1191</v>
      </c>
      <c r="C296" s="129"/>
      <c r="D296" s="129"/>
      <c r="E296" s="129"/>
      <c r="F296" s="129"/>
      <c r="G296" s="129"/>
      <c r="H296" s="129"/>
      <c r="I296" s="129"/>
      <c r="J296" s="129"/>
      <c r="K296" s="129"/>
    </row>
    <row r="297" spans="1:11" s="173" customFormat="1">
      <c r="A297" s="129"/>
      <c r="B297" s="181" t="s">
        <v>1192</v>
      </c>
      <c r="C297" s="129"/>
      <c r="D297" s="129"/>
      <c r="E297" s="129"/>
      <c r="F297" s="129"/>
      <c r="G297" s="129"/>
      <c r="H297" s="129"/>
      <c r="I297" s="129"/>
      <c r="J297" s="129"/>
      <c r="K297" s="129"/>
    </row>
    <row r="298" spans="1:11" s="173" customFormat="1">
      <c r="A298" s="129"/>
      <c r="B298" s="181"/>
      <c r="C298" s="129"/>
      <c r="D298" s="129"/>
      <c r="E298" s="129"/>
      <c r="F298" s="129"/>
      <c r="G298" s="129"/>
      <c r="H298" s="129"/>
      <c r="I298" s="129"/>
      <c r="J298" s="129"/>
      <c r="K298" s="129"/>
    </row>
    <row r="299" spans="1:11" s="173" customFormat="1">
      <c r="A299" s="129"/>
      <c r="B299" s="181"/>
      <c r="C299" s="129"/>
      <c r="D299" s="129"/>
      <c r="E299" s="129"/>
      <c r="F299" s="129"/>
      <c r="G299" s="129"/>
      <c r="H299" s="129"/>
      <c r="I299" s="129"/>
      <c r="J299" s="129"/>
      <c r="K299" s="129"/>
    </row>
    <row r="300" spans="1:11" s="173" customFormat="1">
      <c r="A300" s="129"/>
      <c r="B300" s="181"/>
      <c r="C300" s="129"/>
      <c r="D300" s="129"/>
      <c r="E300" s="129"/>
      <c r="F300" s="129"/>
      <c r="G300" s="129"/>
      <c r="H300" s="129"/>
      <c r="I300" s="129"/>
      <c r="J300" s="129"/>
      <c r="K300" s="129"/>
    </row>
    <row r="301" spans="1:11" s="173" customFormat="1">
      <c r="A301" s="129"/>
      <c r="B301" s="181"/>
      <c r="C301" s="129"/>
      <c r="D301" s="129"/>
      <c r="E301" s="129"/>
      <c r="F301" s="129"/>
      <c r="G301" s="129"/>
      <c r="H301" s="129"/>
      <c r="I301" s="129"/>
      <c r="J301" s="129"/>
      <c r="K301" s="129"/>
    </row>
    <row r="302" spans="1:11" s="20" customFormat="1">
      <c r="A302" s="1"/>
      <c r="B302" s="19" t="s">
        <v>481</v>
      </c>
      <c r="C302" s="1"/>
      <c r="D302" s="1"/>
      <c r="E302" s="1"/>
      <c r="F302" s="1"/>
      <c r="G302" s="1"/>
      <c r="H302" s="1"/>
      <c r="I302" s="1"/>
      <c r="J302" s="1"/>
      <c r="K302" s="1"/>
    </row>
    <row r="303" spans="1:11" s="20" customFormat="1">
      <c r="A303" s="1"/>
      <c r="B303" s="21" t="s">
        <v>483</v>
      </c>
      <c r="C303" s="1"/>
      <c r="D303" s="1"/>
      <c r="E303" s="1"/>
      <c r="F303" s="1"/>
      <c r="G303" s="1"/>
      <c r="H303" s="1"/>
      <c r="I303" s="1"/>
      <c r="J303" s="1"/>
      <c r="K303" s="1"/>
    </row>
    <row r="304" spans="1:11" s="20" customFormat="1">
      <c r="A304" s="1"/>
      <c r="B304" s="21" t="s">
        <v>484</v>
      </c>
      <c r="C304" s="1"/>
      <c r="D304" s="1"/>
      <c r="E304" s="1"/>
      <c r="F304" s="1"/>
      <c r="G304" s="1"/>
      <c r="H304" s="1"/>
      <c r="I304" s="1"/>
      <c r="J304" s="1"/>
      <c r="K304" s="1"/>
    </row>
    <row r="305" spans="1:11" s="20" customFormat="1">
      <c r="A305" s="1"/>
      <c r="B305" s="21" t="s">
        <v>485</v>
      </c>
      <c r="C305" s="1"/>
      <c r="D305" s="1"/>
      <c r="E305" s="1"/>
      <c r="F305" s="1"/>
      <c r="G305" s="1"/>
      <c r="H305" s="1"/>
      <c r="I305" s="1"/>
      <c r="J305" s="1"/>
      <c r="K305" s="1"/>
    </row>
    <row r="306" spans="1:11" s="20" customFormat="1" ht="31.5">
      <c r="A306" s="1"/>
      <c r="B306" s="21" t="s">
        <v>486</v>
      </c>
      <c r="C306" s="1"/>
      <c r="D306" s="1"/>
      <c r="E306" s="1"/>
      <c r="F306" s="1"/>
      <c r="G306" s="1"/>
      <c r="H306" s="1"/>
      <c r="I306" s="1"/>
      <c r="J306" s="1"/>
      <c r="K306" s="1"/>
    </row>
    <row r="307" spans="1:11" s="20" customFormat="1" ht="31.5">
      <c r="A307" s="1"/>
      <c r="B307" s="21" t="s">
        <v>487</v>
      </c>
      <c r="C307" s="1"/>
      <c r="D307" s="1"/>
      <c r="E307" s="1"/>
      <c r="F307" s="1"/>
      <c r="G307" s="1"/>
      <c r="H307" s="1"/>
      <c r="I307" s="1"/>
      <c r="J307" s="1"/>
      <c r="K307" s="1"/>
    </row>
    <row r="308" spans="1:11" s="20" customFormat="1">
      <c r="A308" s="1"/>
      <c r="B308" s="21" t="s">
        <v>488</v>
      </c>
      <c r="C308" s="1"/>
      <c r="D308" s="1"/>
      <c r="E308" s="1"/>
      <c r="F308" s="1"/>
      <c r="G308" s="1"/>
      <c r="H308" s="1"/>
      <c r="I308" s="1"/>
      <c r="J308" s="1"/>
      <c r="K308" s="1"/>
    </row>
    <row r="309" spans="1:11" s="20" customFormat="1">
      <c r="A309" s="1"/>
      <c r="B309" s="21"/>
      <c r="C309" s="1"/>
      <c r="D309" s="1"/>
      <c r="E309" s="1"/>
      <c r="F309" s="1"/>
      <c r="G309" s="1"/>
      <c r="H309" s="1"/>
      <c r="I309" s="1"/>
      <c r="J309" s="1"/>
      <c r="K309" s="1"/>
    </row>
    <row r="310" spans="1:11" s="20" customFormat="1">
      <c r="A310" s="1"/>
      <c r="B310" s="19" t="s">
        <v>489</v>
      </c>
      <c r="C310" s="1"/>
      <c r="D310" s="1"/>
      <c r="E310" s="1"/>
      <c r="F310" s="1"/>
      <c r="G310" s="1"/>
      <c r="H310" s="1"/>
      <c r="I310" s="1"/>
      <c r="J310" s="1"/>
      <c r="K310" s="1"/>
    </row>
    <row r="311" spans="1:11" s="20" customFormat="1">
      <c r="A311" s="1"/>
      <c r="B311" s="21" t="s">
        <v>490</v>
      </c>
      <c r="C311" s="1"/>
      <c r="D311" s="1"/>
      <c r="E311" s="1"/>
      <c r="F311" s="1"/>
      <c r="G311" s="1"/>
      <c r="H311" s="1"/>
      <c r="I311" s="1"/>
      <c r="J311" s="1"/>
      <c r="K311" s="1"/>
    </row>
    <row r="312" spans="1:11" s="20" customFormat="1">
      <c r="A312" s="1"/>
      <c r="B312" s="21" t="s">
        <v>483</v>
      </c>
      <c r="C312" s="1"/>
      <c r="D312" s="1"/>
      <c r="E312" s="1"/>
      <c r="F312" s="1"/>
      <c r="G312" s="1"/>
      <c r="H312" s="1"/>
      <c r="I312" s="1"/>
      <c r="J312" s="1"/>
      <c r="K312" s="1"/>
    </row>
    <row r="313" spans="1:11" s="20" customFormat="1">
      <c r="A313" s="1"/>
      <c r="B313" s="21" t="s">
        <v>491</v>
      </c>
      <c r="C313" s="1"/>
      <c r="D313" s="1"/>
      <c r="E313" s="1"/>
      <c r="F313" s="1"/>
      <c r="G313" s="1"/>
      <c r="H313" s="1"/>
      <c r="I313" s="1"/>
      <c r="J313" s="1"/>
      <c r="K313" s="1"/>
    </row>
    <row r="314" spans="1:11" s="20" customFormat="1">
      <c r="A314" s="1"/>
      <c r="B314" s="21" t="s">
        <v>492</v>
      </c>
      <c r="C314" s="1"/>
      <c r="D314" s="1"/>
      <c r="E314" s="1"/>
      <c r="F314" s="1"/>
      <c r="G314" s="1"/>
      <c r="H314" s="1"/>
      <c r="I314" s="1"/>
      <c r="J314" s="1"/>
      <c r="K314" s="1"/>
    </row>
    <row r="315" spans="1:11" s="20" customFormat="1" ht="31.5">
      <c r="A315" s="1"/>
      <c r="B315" s="21" t="s">
        <v>493</v>
      </c>
      <c r="C315" s="1"/>
      <c r="D315" s="1"/>
      <c r="E315" s="1"/>
      <c r="F315" s="1"/>
      <c r="G315" s="1"/>
      <c r="H315" s="1"/>
      <c r="I315" s="1"/>
      <c r="J315" s="1"/>
      <c r="K315" s="1"/>
    </row>
    <row r="316" spans="1:11" s="20" customFormat="1" ht="31.5">
      <c r="A316" s="1"/>
      <c r="B316" s="21" t="s">
        <v>494</v>
      </c>
      <c r="C316" s="1"/>
      <c r="D316" s="1"/>
      <c r="E316" s="1"/>
      <c r="F316" s="1"/>
      <c r="G316" s="1"/>
      <c r="H316" s="1"/>
      <c r="I316" s="1"/>
      <c r="J316" s="1"/>
      <c r="K316" s="1"/>
    </row>
    <row r="317" spans="1:11" s="20" customFormat="1">
      <c r="A317" s="1"/>
      <c r="B317" s="21" t="s">
        <v>495</v>
      </c>
      <c r="C317" s="1"/>
      <c r="D317" s="1"/>
      <c r="E317" s="1"/>
      <c r="F317" s="1"/>
      <c r="G317" s="1"/>
      <c r="H317" s="1"/>
      <c r="I317" s="1"/>
      <c r="J317" s="1"/>
      <c r="K317" s="1"/>
    </row>
    <row r="318" spans="1:11" s="20" customFormat="1">
      <c r="A318" s="1"/>
      <c r="B318" s="21"/>
      <c r="C318" s="1"/>
      <c r="D318" s="1"/>
      <c r="E318" s="1"/>
      <c r="F318" s="1"/>
      <c r="G318" s="1"/>
      <c r="H318" s="1"/>
      <c r="I318" s="1"/>
      <c r="J318" s="1"/>
      <c r="K318" s="1"/>
    </row>
    <row r="319" spans="1:11" s="20" customFormat="1">
      <c r="A319" s="1"/>
      <c r="B319" s="19" t="s">
        <v>496</v>
      </c>
      <c r="C319" s="1"/>
      <c r="D319" s="1"/>
      <c r="E319" s="1"/>
      <c r="F319" s="1"/>
      <c r="G319" s="1"/>
      <c r="H319" s="1"/>
      <c r="I319" s="1"/>
      <c r="J319" s="1"/>
      <c r="K319" s="1"/>
    </row>
    <row r="320" spans="1:11" s="20" customFormat="1">
      <c r="A320" s="1"/>
      <c r="B320" s="21" t="s">
        <v>497</v>
      </c>
      <c r="C320" s="1"/>
      <c r="D320" s="1"/>
      <c r="E320" s="1"/>
      <c r="F320" s="1"/>
      <c r="G320" s="1"/>
      <c r="H320" s="1"/>
      <c r="I320" s="1"/>
      <c r="J320" s="1"/>
      <c r="K320" s="1"/>
    </row>
    <row r="321" spans="1:11" s="20" customFormat="1" ht="31.5">
      <c r="A321" s="1"/>
      <c r="B321" s="21" t="s">
        <v>498</v>
      </c>
      <c r="C321" s="1"/>
      <c r="D321" s="1"/>
      <c r="E321" s="1"/>
      <c r="F321" s="1"/>
      <c r="G321" s="1"/>
      <c r="H321" s="1"/>
      <c r="I321" s="1"/>
      <c r="J321" s="1"/>
      <c r="K321" s="1"/>
    </row>
    <row r="322" spans="1:11" s="20" customFormat="1" ht="31.5">
      <c r="A322" s="1"/>
      <c r="B322" s="21" t="s">
        <v>499</v>
      </c>
      <c r="C322" s="1"/>
      <c r="D322" s="1"/>
      <c r="E322" s="1"/>
      <c r="F322" s="1"/>
      <c r="G322" s="1"/>
      <c r="H322" s="1"/>
      <c r="I322" s="1"/>
      <c r="J322" s="1"/>
      <c r="K322" s="1"/>
    </row>
    <row r="323" spans="1:11" s="20" customFormat="1" ht="31.5">
      <c r="A323" s="1"/>
      <c r="B323" s="21" t="s">
        <v>500</v>
      </c>
      <c r="C323" s="1"/>
      <c r="D323" s="1"/>
      <c r="E323" s="1"/>
      <c r="F323" s="1"/>
      <c r="G323" s="1"/>
      <c r="H323" s="1"/>
      <c r="I323" s="1"/>
      <c r="J323" s="1"/>
      <c r="K323" s="1"/>
    </row>
    <row r="324" spans="1:11" s="20" customFormat="1">
      <c r="A324" s="1"/>
      <c r="B324" s="21" t="s">
        <v>501</v>
      </c>
      <c r="C324" s="1"/>
      <c r="D324" s="1"/>
      <c r="E324" s="1"/>
      <c r="F324" s="1"/>
      <c r="G324" s="1"/>
      <c r="H324" s="1"/>
      <c r="I324" s="1"/>
      <c r="J324" s="1"/>
      <c r="K324" s="1"/>
    </row>
    <row r="325" spans="1:11" s="20" customFormat="1">
      <c r="A325" s="1"/>
      <c r="B325" s="21" t="s">
        <v>483</v>
      </c>
      <c r="C325" s="1"/>
      <c r="D325" s="1"/>
      <c r="E325" s="1"/>
      <c r="F325" s="1"/>
      <c r="G325" s="1"/>
      <c r="H325" s="1"/>
      <c r="I325" s="1"/>
      <c r="J325" s="1"/>
      <c r="K325" s="1"/>
    </row>
    <row r="326" spans="1:11" s="20" customFormat="1">
      <c r="A326" s="1"/>
      <c r="B326" s="21" t="s">
        <v>502</v>
      </c>
      <c r="C326" s="1"/>
      <c r="D326" s="1"/>
      <c r="E326" s="1"/>
      <c r="F326" s="1"/>
      <c r="G326" s="1"/>
      <c r="H326" s="1"/>
      <c r="I326" s="1"/>
      <c r="J326" s="1"/>
      <c r="K326" s="1"/>
    </row>
    <row r="327" spans="1:11" s="20" customFormat="1">
      <c r="A327" s="1"/>
      <c r="B327" s="21" t="s">
        <v>503</v>
      </c>
      <c r="C327" s="1"/>
      <c r="D327" s="1"/>
      <c r="E327" s="1"/>
      <c r="F327" s="1"/>
      <c r="G327" s="1"/>
      <c r="H327" s="1"/>
      <c r="I327" s="1"/>
      <c r="J327" s="1"/>
      <c r="K327" s="1"/>
    </row>
    <row r="328" spans="1:11" s="20" customFormat="1">
      <c r="A328" s="1"/>
      <c r="B328" s="21" t="s">
        <v>504</v>
      </c>
      <c r="C328" s="1"/>
      <c r="D328" s="1"/>
      <c r="E328" s="1"/>
      <c r="F328" s="1"/>
      <c r="G328" s="1"/>
      <c r="H328" s="1"/>
      <c r="I328" s="1"/>
      <c r="J328" s="1"/>
      <c r="K328" s="1"/>
    </row>
    <row r="329" spans="1:11" s="20" customFormat="1">
      <c r="A329" s="1"/>
      <c r="B329" s="21" t="s">
        <v>505</v>
      </c>
      <c r="C329" s="1"/>
      <c r="D329" s="1"/>
      <c r="E329" s="1"/>
      <c r="F329" s="1"/>
      <c r="G329" s="1"/>
      <c r="H329" s="1"/>
      <c r="I329" s="1"/>
      <c r="J329" s="1"/>
      <c r="K329" s="1"/>
    </row>
    <row r="330" spans="1:11" s="20" customFormat="1" ht="31.5">
      <c r="A330" s="1"/>
      <c r="B330" s="21" t="s">
        <v>506</v>
      </c>
      <c r="C330" s="1"/>
      <c r="D330" s="1"/>
      <c r="E330" s="1"/>
      <c r="F330" s="1"/>
      <c r="G330" s="1"/>
      <c r="H330" s="1"/>
      <c r="I330" s="1"/>
      <c r="J330" s="1"/>
      <c r="K330" s="1"/>
    </row>
    <row r="331" spans="1:11" s="20" customFormat="1">
      <c r="A331" s="1"/>
      <c r="B331" s="21"/>
      <c r="C331" s="1"/>
      <c r="D331" s="1"/>
      <c r="E331" s="1"/>
      <c r="F331" s="1"/>
      <c r="G331" s="1"/>
      <c r="H331" s="1"/>
      <c r="I331" s="1"/>
      <c r="J331" s="1"/>
      <c r="K331" s="1"/>
    </row>
    <row r="332" spans="1:11" s="20" customFormat="1">
      <c r="A332" s="1"/>
      <c r="B332" s="21" t="s">
        <v>507</v>
      </c>
      <c r="C332" s="1"/>
      <c r="D332" s="1"/>
      <c r="E332" s="1"/>
      <c r="F332" s="1"/>
      <c r="G332" s="1"/>
      <c r="H332" s="1"/>
      <c r="I332" s="1"/>
      <c r="J332" s="1"/>
      <c r="K332" s="1"/>
    </row>
    <row r="333" spans="1:11" s="20" customFormat="1">
      <c r="A333" s="1"/>
      <c r="B333" s="21" t="s">
        <v>501</v>
      </c>
      <c r="C333" s="1"/>
      <c r="D333" s="1"/>
      <c r="E333" s="1"/>
      <c r="F333" s="1"/>
      <c r="G333" s="1"/>
      <c r="H333" s="1"/>
      <c r="I333" s="1"/>
      <c r="J333" s="1"/>
      <c r="K333" s="1"/>
    </row>
    <row r="334" spans="1:11" s="20" customFormat="1">
      <c r="A334" s="1"/>
      <c r="B334" s="21" t="s">
        <v>502</v>
      </c>
      <c r="C334" s="1"/>
      <c r="D334" s="1"/>
      <c r="E334" s="1"/>
      <c r="F334" s="1"/>
      <c r="G334" s="1"/>
      <c r="H334" s="1"/>
      <c r="I334" s="1"/>
      <c r="J334" s="1"/>
      <c r="K334" s="1"/>
    </row>
    <row r="335" spans="1:11" s="20" customFormat="1">
      <c r="A335" s="1"/>
      <c r="B335" s="21" t="s">
        <v>503</v>
      </c>
      <c r="C335" s="1"/>
      <c r="D335" s="1"/>
      <c r="E335" s="1"/>
      <c r="F335" s="1"/>
      <c r="G335" s="1"/>
      <c r="H335" s="1"/>
      <c r="I335" s="1"/>
      <c r="J335" s="1"/>
      <c r="K335" s="1"/>
    </row>
    <row r="336" spans="1:11" s="20" customFormat="1">
      <c r="A336" s="1"/>
      <c r="B336" s="21" t="s">
        <v>504</v>
      </c>
      <c r="C336" s="1"/>
      <c r="D336" s="1"/>
      <c r="E336" s="1"/>
      <c r="F336" s="1"/>
      <c r="G336" s="1"/>
      <c r="H336" s="1"/>
      <c r="I336" s="1"/>
      <c r="J336" s="1"/>
      <c r="K336" s="1"/>
    </row>
    <row r="337" spans="1:11" s="20" customFormat="1">
      <c r="A337" s="1"/>
      <c r="B337" s="21" t="s">
        <v>505</v>
      </c>
      <c r="C337" s="1"/>
      <c r="D337" s="1"/>
      <c r="E337" s="1"/>
      <c r="F337" s="1"/>
      <c r="G337" s="1"/>
      <c r="H337" s="1"/>
      <c r="I337" s="1"/>
      <c r="J337" s="1"/>
      <c r="K337" s="1"/>
    </row>
    <row r="338" spans="1:11" s="20" customFormat="1" ht="31.5">
      <c r="A338" s="1"/>
      <c r="B338" s="21" t="s">
        <v>506</v>
      </c>
      <c r="C338" s="1"/>
      <c r="D338" s="1"/>
      <c r="E338" s="1"/>
      <c r="F338" s="1"/>
      <c r="G338" s="1"/>
      <c r="H338" s="1"/>
      <c r="I338" s="1"/>
      <c r="J338" s="1"/>
      <c r="K338" s="1"/>
    </row>
    <row r="339" spans="1:11" s="20" customFormat="1">
      <c r="A339" s="1"/>
      <c r="B339" s="21" t="s">
        <v>483</v>
      </c>
      <c r="C339" s="1"/>
      <c r="D339" s="1"/>
      <c r="E339" s="1"/>
      <c r="F339" s="1"/>
      <c r="G339" s="1"/>
      <c r="H339" s="1"/>
      <c r="I339" s="1"/>
      <c r="J339" s="1"/>
      <c r="K339" s="1"/>
    </row>
    <row r="340" spans="1:11" s="20" customFormat="1">
      <c r="A340" s="1"/>
      <c r="B340" s="21"/>
      <c r="C340" s="1"/>
      <c r="D340" s="1"/>
      <c r="E340" s="1"/>
      <c r="F340" s="1"/>
      <c r="G340" s="1"/>
      <c r="H340" s="1"/>
      <c r="I340" s="1"/>
      <c r="J340" s="1"/>
      <c r="K340" s="1"/>
    </row>
    <row r="341" spans="1:11" s="20" customFormat="1">
      <c r="A341" s="1"/>
      <c r="B341" s="19" t="s">
        <v>508</v>
      </c>
      <c r="C341" s="1"/>
      <c r="D341" s="1"/>
      <c r="E341" s="1"/>
      <c r="F341" s="1"/>
      <c r="G341" s="1"/>
      <c r="H341" s="1"/>
      <c r="I341" s="1"/>
      <c r="J341" s="1"/>
      <c r="K341" s="1"/>
    </row>
    <row r="342" spans="1:11" s="20" customFormat="1">
      <c r="A342" s="1"/>
      <c r="B342" s="21" t="s">
        <v>509</v>
      </c>
      <c r="C342" s="1"/>
      <c r="D342" s="1"/>
      <c r="E342" s="1"/>
      <c r="F342" s="1"/>
      <c r="G342" s="1"/>
      <c r="H342" s="1"/>
      <c r="I342" s="1"/>
      <c r="J342" s="1"/>
      <c r="K342" s="1"/>
    </row>
    <row r="343" spans="1:11" s="20" customFormat="1">
      <c r="A343" s="1"/>
      <c r="B343" s="21" t="s">
        <v>510</v>
      </c>
      <c r="C343" s="1"/>
      <c r="D343" s="1"/>
      <c r="E343" s="1"/>
      <c r="F343" s="1"/>
      <c r="G343" s="1"/>
      <c r="H343" s="1"/>
      <c r="I343" s="1"/>
      <c r="J343" s="1"/>
      <c r="K343" s="1"/>
    </row>
    <row r="344" spans="1:11" s="20" customFormat="1">
      <c r="A344" s="1"/>
      <c r="B344" s="21"/>
      <c r="C344" s="1"/>
      <c r="D344" s="1"/>
      <c r="E344" s="1"/>
      <c r="F344" s="1"/>
      <c r="G344" s="1"/>
      <c r="H344" s="1"/>
      <c r="I344" s="1"/>
      <c r="J344" s="1"/>
      <c r="K344" s="1"/>
    </row>
    <row r="345" spans="1:11" s="20" customFormat="1">
      <c r="A345" s="1"/>
      <c r="B345" s="19" t="s">
        <v>511</v>
      </c>
      <c r="C345" s="1"/>
      <c r="D345" s="1"/>
      <c r="E345" s="1"/>
      <c r="F345" s="1"/>
      <c r="G345" s="1"/>
      <c r="H345" s="1"/>
      <c r="I345" s="1"/>
      <c r="J345" s="1"/>
      <c r="K345" s="1"/>
    </row>
    <row r="346" spans="1:11" s="20" customFormat="1">
      <c r="A346" s="1"/>
      <c r="B346" s="21" t="s">
        <v>512</v>
      </c>
      <c r="C346" s="1"/>
      <c r="D346" s="1"/>
      <c r="E346" s="1"/>
      <c r="F346" s="1"/>
      <c r="G346" s="1"/>
      <c r="H346" s="1"/>
      <c r="I346" s="1"/>
      <c r="J346" s="1"/>
      <c r="K346" s="1"/>
    </row>
    <row r="347" spans="1:11" s="20" customFormat="1" ht="18.75" customHeight="1">
      <c r="A347" s="1"/>
      <c r="B347" s="21" t="s">
        <v>513</v>
      </c>
      <c r="C347" s="1"/>
      <c r="D347" s="1"/>
      <c r="E347" s="1"/>
      <c r="F347" s="1"/>
      <c r="G347" s="1"/>
      <c r="H347" s="1"/>
      <c r="I347" s="1"/>
      <c r="J347" s="1"/>
      <c r="K347" s="1"/>
    </row>
    <row r="348" spans="1:11" s="20" customFormat="1">
      <c r="A348" s="1"/>
      <c r="B348" s="21" t="s">
        <v>514</v>
      </c>
      <c r="C348" s="1"/>
      <c r="D348" s="1"/>
      <c r="E348" s="1"/>
      <c r="F348" s="1"/>
      <c r="G348" s="1"/>
      <c r="H348" s="1"/>
      <c r="I348" s="1"/>
      <c r="J348" s="1"/>
      <c r="K348" s="1"/>
    </row>
    <row r="349" spans="1:11" s="20" customFormat="1">
      <c r="A349" s="1"/>
      <c r="B349" s="21"/>
      <c r="C349" s="1"/>
      <c r="D349" s="1"/>
      <c r="E349" s="1"/>
      <c r="F349" s="1"/>
      <c r="G349" s="1"/>
      <c r="H349" s="1"/>
      <c r="I349" s="1"/>
      <c r="J349" s="1"/>
      <c r="K349" s="1"/>
    </row>
    <row r="350" spans="1:11" s="20" customFormat="1">
      <c r="A350" s="1"/>
      <c r="B350" s="19" t="s">
        <v>515</v>
      </c>
      <c r="C350" s="1"/>
      <c r="D350" s="1"/>
      <c r="E350" s="1"/>
      <c r="F350" s="1"/>
      <c r="G350" s="1"/>
      <c r="H350" s="1"/>
      <c r="I350" s="1"/>
      <c r="J350" s="1"/>
      <c r="K350" s="1"/>
    </row>
    <row r="351" spans="1:11" s="20" customFormat="1">
      <c r="A351" s="1"/>
      <c r="B351" s="21" t="s">
        <v>516</v>
      </c>
      <c r="C351" s="1"/>
      <c r="D351" s="1"/>
      <c r="E351" s="1"/>
      <c r="F351" s="1"/>
      <c r="G351" s="1"/>
      <c r="H351" s="1"/>
      <c r="I351" s="1"/>
      <c r="J351" s="1"/>
      <c r="K351" s="1"/>
    </row>
    <row r="352" spans="1:11" s="20" customFormat="1">
      <c r="A352" s="1"/>
      <c r="B352" s="21" t="s">
        <v>517</v>
      </c>
      <c r="C352" s="1"/>
      <c r="D352" s="1"/>
      <c r="E352" s="1"/>
      <c r="F352" s="1"/>
      <c r="G352" s="1"/>
      <c r="H352" s="1"/>
      <c r="I352" s="1"/>
      <c r="J352" s="1"/>
      <c r="K352" s="1"/>
    </row>
    <row r="353" spans="1:11" s="20" customFormat="1">
      <c r="A353" s="1"/>
      <c r="B353" s="21"/>
      <c r="C353" s="1"/>
      <c r="D353" s="1"/>
      <c r="E353" s="1"/>
      <c r="F353" s="1"/>
      <c r="G353" s="1"/>
      <c r="H353" s="1"/>
      <c r="I353" s="1"/>
      <c r="J353" s="1"/>
      <c r="K353" s="1"/>
    </row>
    <row r="354" spans="1:11" s="20" customFormat="1">
      <c r="A354" s="1"/>
      <c r="B354" s="19" t="s">
        <v>518</v>
      </c>
      <c r="C354" s="1"/>
      <c r="D354" s="1"/>
      <c r="E354" s="1"/>
      <c r="F354" s="1"/>
      <c r="G354" s="1"/>
      <c r="H354" s="1"/>
      <c r="I354" s="1"/>
      <c r="J354" s="1"/>
      <c r="K354" s="1"/>
    </row>
    <row r="355" spans="1:11" s="20" customFormat="1">
      <c r="A355" s="1"/>
      <c r="B355" s="21" t="s">
        <v>519</v>
      </c>
      <c r="C355" s="1"/>
      <c r="D355" s="1"/>
      <c r="E355" s="1"/>
      <c r="F355" s="1"/>
      <c r="G355" s="1"/>
      <c r="H355" s="1"/>
      <c r="I355" s="1"/>
      <c r="J355" s="1"/>
      <c r="K355" s="1"/>
    </row>
    <row r="356" spans="1:11" s="20" customFormat="1">
      <c r="A356" s="1"/>
      <c r="B356" s="21" t="s">
        <v>520</v>
      </c>
      <c r="C356" s="1"/>
      <c r="D356" s="1"/>
      <c r="E356" s="1"/>
      <c r="F356" s="1"/>
      <c r="G356" s="1"/>
      <c r="H356" s="1"/>
      <c r="I356" s="1"/>
      <c r="J356" s="1"/>
      <c r="K356" s="1"/>
    </row>
    <row r="357" spans="1:11" s="20" customFormat="1">
      <c r="A357" s="1"/>
      <c r="B357" s="21"/>
      <c r="C357" s="1"/>
      <c r="D357" s="1"/>
      <c r="E357" s="1"/>
      <c r="F357" s="1"/>
      <c r="G357" s="1"/>
      <c r="H357" s="1"/>
      <c r="I357" s="1"/>
      <c r="J357" s="1"/>
      <c r="K357" s="1"/>
    </row>
    <row r="358" spans="1:11" s="20" customFormat="1">
      <c r="A358" s="1"/>
      <c r="B358" s="19" t="s">
        <v>521</v>
      </c>
      <c r="C358" s="1"/>
      <c r="D358" s="1"/>
      <c r="E358" s="1"/>
      <c r="F358" s="1"/>
      <c r="G358" s="1"/>
      <c r="H358" s="1"/>
      <c r="I358" s="1"/>
      <c r="J358" s="1"/>
      <c r="K358" s="1"/>
    </row>
    <row r="359" spans="1:11" s="20" customFormat="1">
      <c r="A359" s="1"/>
      <c r="B359" s="21" t="s">
        <v>522</v>
      </c>
      <c r="C359" s="1"/>
      <c r="D359" s="1"/>
      <c r="E359" s="1"/>
      <c r="F359" s="1"/>
      <c r="G359" s="1"/>
      <c r="H359" s="1"/>
      <c r="I359" s="1"/>
      <c r="J359" s="1"/>
      <c r="K359" s="1"/>
    </row>
    <row r="360" spans="1:11" s="20" customFormat="1">
      <c r="A360" s="1"/>
      <c r="B360" s="21" t="s">
        <v>523</v>
      </c>
      <c r="C360" s="1"/>
      <c r="D360" s="1"/>
      <c r="E360" s="1"/>
      <c r="F360" s="1"/>
      <c r="G360" s="1"/>
      <c r="H360" s="1"/>
      <c r="I360" s="1"/>
      <c r="J360" s="1"/>
      <c r="K360" s="1"/>
    </row>
    <row r="361" spans="1:11" s="20" customFormat="1">
      <c r="A361" s="1"/>
      <c r="B361" s="21"/>
      <c r="C361" s="1"/>
      <c r="D361" s="1"/>
      <c r="E361" s="1"/>
      <c r="F361" s="1"/>
      <c r="G361" s="1"/>
      <c r="H361" s="1"/>
      <c r="I361" s="1"/>
      <c r="J361" s="1"/>
      <c r="K361" s="1"/>
    </row>
    <row r="362" spans="1:11" s="20" customFormat="1">
      <c r="A362" s="1"/>
      <c r="B362" s="19" t="s">
        <v>524</v>
      </c>
      <c r="C362" s="1"/>
      <c r="D362" s="1"/>
      <c r="E362" s="1"/>
      <c r="F362" s="1"/>
      <c r="G362" s="1"/>
      <c r="H362" s="1"/>
      <c r="I362" s="1"/>
      <c r="J362" s="1"/>
      <c r="K362" s="1"/>
    </row>
    <row r="363" spans="1:11" s="20" customFormat="1">
      <c r="A363" s="1"/>
      <c r="B363" s="21" t="s">
        <v>525</v>
      </c>
      <c r="C363" s="1"/>
      <c r="D363" s="1"/>
      <c r="E363" s="1"/>
      <c r="F363" s="1"/>
      <c r="G363" s="1"/>
      <c r="H363" s="1"/>
      <c r="I363" s="1"/>
      <c r="J363" s="1"/>
      <c r="K363" s="1"/>
    </row>
    <row r="364" spans="1:11" s="20" customFormat="1">
      <c r="A364" s="1"/>
      <c r="B364" s="21" t="s">
        <v>483</v>
      </c>
      <c r="C364" s="1"/>
      <c r="D364" s="1"/>
      <c r="E364" s="1"/>
      <c r="F364" s="1"/>
      <c r="G364" s="1"/>
      <c r="H364" s="1"/>
      <c r="I364" s="1"/>
      <c r="J364" s="1"/>
      <c r="K364" s="1"/>
    </row>
    <row r="365" spans="1:11" s="20" customFormat="1">
      <c r="A365" s="1"/>
      <c r="B365" s="21" t="s">
        <v>526</v>
      </c>
      <c r="C365" s="1"/>
      <c r="D365" s="1"/>
      <c r="E365" s="1"/>
      <c r="F365" s="1"/>
      <c r="G365" s="1"/>
      <c r="H365" s="1"/>
      <c r="I365" s="1"/>
      <c r="J365" s="1"/>
      <c r="K365" s="1"/>
    </row>
    <row r="366" spans="1:11" s="20" customFormat="1">
      <c r="A366" s="1"/>
      <c r="B366" s="21" t="s">
        <v>527</v>
      </c>
      <c r="C366" s="1"/>
      <c r="D366" s="1"/>
      <c r="E366" s="1"/>
      <c r="F366" s="1"/>
      <c r="G366" s="1"/>
      <c r="H366" s="1"/>
      <c r="I366" s="1"/>
      <c r="J366" s="1"/>
      <c r="K366" s="1"/>
    </row>
    <row r="367" spans="1:11" s="20" customFormat="1" ht="31.5">
      <c r="A367" s="1"/>
      <c r="B367" s="21" t="s">
        <v>528</v>
      </c>
      <c r="C367" s="1"/>
      <c r="D367" s="1"/>
      <c r="E367" s="1"/>
      <c r="F367" s="1"/>
      <c r="G367" s="1"/>
      <c r="H367" s="1"/>
      <c r="I367" s="1"/>
      <c r="J367" s="1"/>
      <c r="K367" s="1"/>
    </row>
    <row r="368" spans="1:11" s="20" customFormat="1">
      <c r="A368" s="1"/>
      <c r="B368" s="21"/>
      <c r="C368" s="1"/>
      <c r="D368" s="1"/>
      <c r="E368" s="1"/>
      <c r="F368" s="1"/>
      <c r="G368" s="1"/>
      <c r="H368" s="1"/>
      <c r="I368" s="1"/>
      <c r="J368" s="1"/>
      <c r="K368" s="1"/>
    </row>
    <row r="369" spans="1:11" s="20" customFormat="1">
      <c r="A369" s="1"/>
      <c r="B369" s="19" t="s">
        <v>529</v>
      </c>
      <c r="C369" s="1"/>
      <c r="D369" s="1"/>
      <c r="E369" s="1"/>
      <c r="F369" s="1"/>
      <c r="G369" s="1"/>
      <c r="H369" s="1"/>
      <c r="I369" s="1"/>
      <c r="J369" s="1"/>
      <c r="K369" s="1"/>
    </row>
    <row r="370" spans="1:11" s="20" customFormat="1">
      <c r="A370" s="1"/>
      <c r="B370" s="21" t="s">
        <v>502</v>
      </c>
      <c r="C370" s="1"/>
      <c r="D370" s="1"/>
      <c r="E370" s="1"/>
      <c r="F370" s="1"/>
      <c r="G370" s="1"/>
      <c r="H370" s="1"/>
      <c r="I370" s="1"/>
      <c r="J370" s="1"/>
      <c r="K370" s="1"/>
    </row>
    <row r="371" spans="1:11" s="20" customFormat="1" ht="31.5">
      <c r="A371" s="1"/>
      <c r="B371" s="21" t="s">
        <v>530</v>
      </c>
      <c r="C371" s="1"/>
      <c r="D371" s="1"/>
      <c r="E371" s="1"/>
      <c r="F371" s="1"/>
      <c r="G371" s="1"/>
      <c r="H371" s="1"/>
      <c r="I371" s="1"/>
      <c r="J371" s="1"/>
      <c r="K371" s="1"/>
    </row>
    <row r="372" spans="1:11" s="20" customFormat="1">
      <c r="A372" s="1"/>
      <c r="B372" s="21" t="s">
        <v>504</v>
      </c>
      <c r="C372" s="1"/>
      <c r="D372" s="1"/>
      <c r="E372" s="1"/>
      <c r="F372" s="1"/>
      <c r="G372" s="1"/>
      <c r="H372" s="1"/>
      <c r="I372" s="1"/>
      <c r="J372" s="1"/>
      <c r="K372" s="1"/>
    </row>
    <row r="373" spans="1:11" s="20" customFormat="1">
      <c r="A373" s="1"/>
      <c r="B373" s="21" t="s">
        <v>531</v>
      </c>
      <c r="C373" s="1"/>
      <c r="D373" s="1"/>
      <c r="E373" s="1"/>
      <c r="F373" s="1"/>
      <c r="G373" s="1"/>
      <c r="H373" s="1"/>
      <c r="I373" s="1"/>
      <c r="J373" s="1"/>
      <c r="K373" s="1"/>
    </row>
    <row r="374" spans="1:11" s="20" customFormat="1">
      <c r="A374" s="1"/>
      <c r="B374" s="21" t="s">
        <v>532</v>
      </c>
      <c r="C374" s="1"/>
      <c r="D374" s="1"/>
      <c r="E374" s="1"/>
      <c r="F374" s="1"/>
      <c r="G374" s="1"/>
      <c r="H374" s="1"/>
      <c r="I374" s="1"/>
      <c r="J374" s="1"/>
      <c r="K374" s="1"/>
    </row>
    <row r="375" spans="1:11" s="3" customFormat="1"/>
    <row r="376" spans="1:11" s="3" customFormat="1"/>
    <row r="377" spans="1:11" s="3" customFormat="1"/>
    <row r="378" spans="1:11">
      <c r="A378" s="1" t="s">
        <v>109</v>
      </c>
      <c r="B378" s="1" t="s">
        <v>2</v>
      </c>
      <c r="C378" s="1" t="s">
        <v>6</v>
      </c>
      <c r="D378" s="1" t="s">
        <v>3</v>
      </c>
      <c r="E378" s="1" t="s">
        <v>4</v>
      </c>
      <c r="F378" s="1" t="s">
        <v>24</v>
      </c>
      <c r="G378" s="1" t="s">
        <v>5</v>
      </c>
      <c r="H378" s="1"/>
      <c r="I378" s="1"/>
      <c r="J378" s="1"/>
      <c r="K378" s="1" t="s">
        <v>8</v>
      </c>
    </row>
    <row r="379" spans="1:11" s="3" customFormat="1">
      <c r="B379" s="3" t="s">
        <v>110</v>
      </c>
    </row>
    <row r="380" spans="1:11" s="3" customFormat="1">
      <c r="B380" s="3" t="s">
        <v>111</v>
      </c>
    </row>
    <row r="381" spans="1:11" s="3" customFormat="1">
      <c r="B381" s="3" t="s">
        <v>112</v>
      </c>
    </row>
    <row r="382" spans="1:11" s="3" customFormat="1">
      <c r="B382" s="3" t="s">
        <v>113</v>
      </c>
    </row>
    <row r="387" spans="1:11">
      <c r="A387" s="1" t="s">
        <v>31</v>
      </c>
      <c r="B387" s="1" t="s">
        <v>2</v>
      </c>
      <c r="C387" s="1" t="s">
        <v>6</v>
      </c>
      <c r="D387" s="1" t="s">
        <v>3</v>
      </c>
      <c r="E387" s="1" t="s">
        <v>4</v>
      </c>
      <c r="F387" s="1" t="s">
        <v>24</v>
      </c>
      <c r="G387" s="1" t="s">
        <v>5</v>
      </c>
      <c r="H387" s="1"/>
      <c r="I387" s="1"/>
      <c r="J387" s="1"/>
      <c r="K387" s="1" t="s">
        <v>8</v>
      </c>
    </row>
    <row r="388" spans="1:11">
      <c r="B388" t="s">
        <v>32</v>
      </c>
    </row>
    <row r="389" spans="1:11">
      <c r="B389" t="s">
        <v>33</v>
      </c>
    </row>
    <row r="390" spans="1:11">
      <c r="B390" t="s">
        <v>75</v>
      </c>
      <c r="C390" t="s">
        <v>76</v>
      </c>
    </row>
    <row r="391" spans="1:11">
      <c r="B391" t="s">
        <v>34</v>
      </c>
    </row>
    <row r="392" spans="1:11">
      <c r="B392" t="s">
        <v>35</v>
      </c>
    </row>
    <row r="393" spans="1:11">
      <c r="B393" t="s">
        <v>36</v>
      </c>
    </row>
    <row r="394" spans="1:11">
      <c r="B394" t="s">
        <v>37</v>
      </c>
    </row>
    <row r="395" spans="1:11">
      <c r="B395" t="s">
        <v>40</v>
      </c>
    </row>
    <row r="396" spans="1:11">
      <c r="B396" t="s">
        <v>41</v>
      </c>
    </row>
    <row r="397" spans="1:11">
      <c r="B397" t="s">
        <v>42</v>
      </c>
    </row>
    <row r="398" spans="1:11">
      <c r="B398" t="s">
        <v>77</v>
      </c>
    </row>
    <row r="399" spans="1:11">
      <c r="B399" t="s">
        <v>78</v>
      </c>
    </row>
    <row r="400" spans="1:11">
      <c r="B400" t="s">
        <v>118</v>
      </c>
    </row>
    <row r="401" spans="2:2">
      <c r="B401" t="s">
        <v>214</v>
      </c>
    </row>
    <row r="402" spans="2:2">
      <c r="B402" t="s">
        <v>216</v>
      </c>
    </row>
    <row r="403" spans="2:2">
      <c r="B403" t="s">
        <v>217</v>
      </c>
    </row>
  </sheetData>
  <conditionalFormatting sqref="B97:B100 B60:B65 B56:B58 B13 B102:B103 B19:B53">
    <cfRule type="expression" dxfId="5" priority="4" stopIfTrue="1">
      <formula>V13</formula>
    </cfRule>
    <cfRule type="expression" dxfId="4" priority="5" stopIfTrue="1">
      <formula>IF(OR(IF(ISNUMBER(C13),((NOW()-G13)/30&gt;C13+T13),FALSE), IF(ISNUMBER(D13),((S13-K13)&gt;D13+U13),FALSE)),1,0)</formula>
    </cfRule>
    <cfRule type="expression" dxfId="3" priority="6">
      <formula>IF(OR(IF(ISNUMBER(C13),((NOW()-G13)/30&gt;C13-Q13+T13),FALSE), IF(ISNUMBER(D13),((S13-K13)&gt;D13-R13+U13),FALSE)),1,0)</formula>
    </cfRule>
  </conditionalFormatting>
  <conditionalFormatting sqref="B25">
    <cfRule type="expression" dxfId="2" priority="1" stopIfTrue="1">
      <formula>IF(ISBLANK(N25) = FALSE, 1, 0)</formula>
    </cfRule>
    <cfRule type="expression" dxfId="1" priority="2" stopIfTrue="1">
      <formula>IF(OR(IF(ISNUMBER(C25),((NOW()-G25)/30&gt;C25),FALSE), IF(ISNUMBER(D25),((S25-K25)&gt;D25),FALSE)),1,0)</formula>
    </cfRule>
    <cfRule type="expression" dxfId="0" priority="3">
      <formula>IF(OR(IF(ISNUMBER(C25),((NOW()-G25)/30&gt;C25-Q25),FALSE), IF(ISNUMBER(D25),((S25-K25)&gt;D25-R25),FALSE)),1,0)</formula>
    </cfRule>
  </conditionalFormatting>
  <pageMargins left="0.7" right="0.7" top="0.75" bottom="0.75" header="0.3" footer="0.3"/>
  <pageSetup paperSize="9" scale="57"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299"/>
  <sheetViews>
    <sheetView workbookViewId="0">
      <selection activeCell="E3" sqref="E3"/>
    </sheetView>
  </sheetViews>
  <sheetFormatPr defaultColWidth="8.875" defaultRowHeight="15.75"/>
  <cols>
    <col min="1" max="1" width="25.875" customWidth="1"/>
    <col min="2" max="2" width="38" customWidth="1"/>
    <col min="3" max="3" width="26.625" customWidth="1"/>
    <col min="4" max="4" width="30" customWidth="1"/>
    <col min="5" max="5" width="37.5" customWidth="1"/>
  </cols>
  <sheetData>
    <row r="1" spans="1:1" s="122" customFormat="1">
      <c r="A1" s="122" t="s">
        <v>969</v>
      </c>
    </row>
    <row r="2" spans="1:1" s="2" customFormat="1" ht="21">
      <c r="A2" s="2" t="s">
        <v>1497</v>
      </c>
    </row>
    <row r="5" spans="1:1" s="1" customFormat="1">
      <c r="A5" s="1" t="s">
        <v>218</v>
      </c>
    </row>
    <row r="6" spans="1:1">
      <c r="A6" t="s">
        <v>219</v>
      </c>
    </row>
    <row r="7" spans="1:1">
      <c r="A7" t="s">
        <v>45</v>
      </c>
    </row>
    <row r="8" spans="1:1">
      <c r="A8" t="s">
        <v>220</v>
      </c>
    </row>
    <row r="9" spans="1:1">
      <c r="A9" t="s">
        <v>329</v>
      </c>
    </row>
    <row r="10" spans="1:1">
      <c r="A10" t="s">
        <v>402</v>
      </c>
    </row>
    <row r="11" spans="1:1">
      <c r="A11" t="s">
        <v>221</v>
      </c>
    </row>
    <row r="12" spans="1:1">
      <c r="A12" t="s">
        <v>222</v>
      </c>
    </row>
    <row r="13" spans="1:1">
      <c r="A13" t="s">
        <v>223</v>
      </c>
    </row>
    <row r="14" spans="1:1">
      <c r="A14" t="s">
        <v>392</v>
      </c>
    </row>
    <row r="15" spans="1:1">
      <c r="A15" t="s">
        <v>224</v>
      </c>
    </row>
    <row r="16" spans="1:1">
      <c r="A16" t="s">
        <v>225</v>
      </c>
    </row>
    <row r="17" spans="1:4">
      <c r="A17" t="s">
        <v>226</v>
      </c>
    </row>
    <row r="18" spans="1:4">
      <c r="A18" t="s">
        <v>227</v>
      </c>
    </row>
    <row r="19" spans="1:4">
      <c r="A19" t="s">
        <v>391</v>
      </c>
    </row>
    <row r="20" spans="1:4">
      <c r="A20" t="s">
        <v>228</v>
      </c>
    </row>
    <row r="21" spans="1:4">
      <c r="A21" t="s">
        <v>229</v>
      </c>
    </row>
    <row r="22" spans="1:4">
      <c r="A22" t="s">
        <v>230</v>
      </c>
    </row>
    <row r="23" spans="1:4">
      <c r="A23" t="s">
        <v>231</v>
      </c>
    </row>
    <row r="24" spans="1:4">
      <c r="A24" t="s">
        <v>383</v>
      </c>
    </row>
    <row r="25" spans="1:4">
      <c r="A25" t="s">
        <v>232</v>
      </c>
    </row>
    <row r="26" spans="1:4">
      <c r="A26" t="s">
        <v>233</v>
      </c>
    </row>
    <row r="27" spans="1:4">
      <c r="A27" t="s">
        <v>415</v>
      </c>
    </row>
    <row r="28" spans="1:4">
      <c r="A28" t="s">
        <v>234</v>
      </c>
    </row>
    <row r="29" spans="1:4">
      <c r="A29" t="s">
        <v>235</v>
      </c>
    </row>
    <row r="32" spans="1:4" s="1" customFormat="1">
      <c r="A32" s="1" t="s">
        <v>30</v>
      </c>
      <c r="B32" s="1" t="s">
        <v>1377</v>
      </c>
      <c r="C32" s="1" t="s">
        <v>1376</v>
      </c>
      <c r="D32" s="1" t="s">
        <v>889</v>
      </c>
    </row>
    <row r="33" spans="1:1">
      <c r="A33" t="s">
        <v>408</v>
      </c>
    </row>
    <row r="34" spans="1:1">
      <c r="A34" t="s">
        <v>393</v>
      </c>
    </row>
    <row r="35" spans="1:1">
      <c r="A35" t="s">
        <v>30</v>
      </c>
    </row>
    <row r="36" spans="1:1">
      <c r="A36" t="s">
        <v>409</v>
      </c>
    </row>
    <row r="40" spans="1:1" s="1" customFormat="1">
      <c r="A40" s="1" t="s">
        <v>1</v>
      </c>
    </row>
    <row r="41" spans="1:1">
      <c r="A41" t="s">
        <v>236</v>
      </c>
    </row>
    <row r="42" spans="1:1">
      <c r="A42" t="s">
        <v>237</v>
      </c>
    </row>
    <row r="43" spans="1:1">
      <c r="A43" t="s">
        <v>238</v>
      </c>
    </row>
    <row r="44" spans="1:1">
      <c r="A44" t="s">
        <v>239</v>
      </c>
    </row>
    <row r="45" spans="1:1">
      <c r="A45" t="s">
        <v>240</v>
      </c>
    </row>
    <row r="46" spans="1:1">
      <c r="A46" t="s">
        <v>241</v>
      </c>
    </row>
    <row r="47" spans="1:1">
      <c r="A47" t="s">
        <v>242</v>
      </c>
    </row>
    <row r="48" spans="1:1">
      <c r="A48" t="s">
        <v>243</v>
      </c>
    </row>
    <row r="49" spans="1:1">
      <c r="A49" t="s">
        <v>244</v>
      </c>
    </row>
    <row r="50" spans="1:1">
      <c r="A50" t="s">
        <v>245</v>
      </c>
    </row>
    <row r="51" spans="1:1">
      <c r="A51" t="s">
        <v>251</v>
      </c>
    </row>
    <row r="52" spans="1:1">
      <c r="A52" t="s">
        <v>252</v>
      </c>
    </row>
    <row r="54" spans="1:1" s="1" customFormat="1">
      <c r="A54" s="1" t="s">
        <v>29</v>
      </c>
    </row>
    <row r="55" spans="1:1">
      <c r="A55" t="s">
        <v>246</v>
      </c>
    </row>
    <row r="56" spans="1:1">
      <c r="A56" t="s">
        <v>247</v>
      </c>
    </row>
    <row r="57" spans="1:1">
      <c r="A57" t="s">
        <v>248</v>
      </c>
    </row>
    <row r="58" spans="1:1">
      <c r="A58" t="s">
        <v>249</v>
      </c>
    </row>
    <row r="59" spans="1:1">
      <c r="A59" t="s">
        <v>253</v>
      </c>
    </row>
    <row r="60" spans="1:1">
      <c r="A60" t="s">
        <v>250</v>
      </c>
    </row>
    <row r="61" spans="1:1">
      <c r="A61" t="s">
        <v>7</v>
      </c>
    </row>
    <row r="62" spans="1:1">
      <c r="A62" t="s">
        <v>379</v>
      </c>
    </row>
    <row r="63" spans="1:1">
      <c r="A63" t="s">
        <v>358</v>
      </c>
    </row>
    <row r="65" spans="1:1" s="1" customFormat="1">
      <c r="A65" s="1" t="s">
        <v>27</v>
      </c>
    </row>
    <row r="66" spans="1:1">
      <c r="A66" t="s">
        <v>314</v>
      </c>
    </row>
    <row r="67" spans="1:1">
      <c r="A67" t="s">
        <v>324</v>
      </c>
    </row>
    <row r="68" spans="1:1">
      <c r="A68" t="s">
        <v>316</v>
      </c>
    </row>
    <row r="69" spans="1:1">
      <c r="A69" t="s">
        <v>317</v>
      </c>
    </row>
    <row r="70" spans="1:1">
      <c r="A70" t="s">
        <v>319</v>
      </c>
    </row>
    <row r="71" spans="1:1">
      <c r="A71" t="s">
        <v>318</v>
      </c>
    </row>
    <row r="72" spans="1:1">
      <c r="A72" t="s">
        <v>320</v>
      </c>
    </row>
    <row r="73" spans="1:1">
      <c r="A73" t="s">
        <v>321</v>
      </c>
    </row>
    <row r="74" spans="1:1">
      <c r="A74" t="s">
        <v>322</v>
      </c>
    </row>
    <row r="75" spans="1:1">
      <c r="A75" t="s">
        <v>323</v>
      </c>
    </row>
    <row r="76" spans="1:1">
      <c r="A76" t="s">
        <v>325</v>
      </c>
    </row>
    <row r="77" spans="1:1">
      <c r="A77" t="s">
        <v>326</v>
      </c>
    </row>
    <row r="78" spans="1:1">
      <c r="A78" t="s">
        <v>327</v>
      </c>
    </row>
    <row r="79" spans="1:1" s="173" customFormat="1"/>
    <row r="80" spans="1:1" s="173" customFormat="1">
      <c r="A80" s="173" t="s">
        <v>339</v>
      </c>
    </row>
    <row r="81" spans="1:1" s="173" customFormat="1">
      <c r="A81" s="173" t="s">
        <v>992</v>
      </c>
    </row>
    <row r="82" spans="1:1" s="173" customFormat="1"/>
    <row r="83" spans="1:1" s="173" customFormat="1"/>
    <row r="86" spans="1:1" s="1" customFormat="1">
      <c r="A86" s="1" t="s">
        <v>410</v>
      </c>
    </row>
    <row r="89" spans="1:1">
      <c r="A89" s="129" t="s">
        <v>7</v>
      </c>
    </row>
    <row r="91" spans="1:1" ht="14.25" customHeight="1"/>
    <row r="92" spans="1:1" s="1" customFormat="1">
      <c r="A92" s="1" t="s">
        <v>328</v>
      </c>
    </row>
    <row r="93" spans="1:1">
      <c r="A93" t="s">
        <v>330</v>
      </c>
    </row>
    <row r="94" spans="1:1">
      <c r="A94" t="s">
        <v>331</v>
      </c>
    </row>
    <row r="95" spans="1:1">
      <c r="A95" t="s">
        <v>332</v>
      </c>
    </row>
    <row r="96" spans="1:1">
      <c r="A96" t="s">
        <v>333</v>
      </c>
    </row>
    <row r="97" spans="1:1">
      <c r="A97" t="s">
        <v>334</v>
      </c>
    </row>
    <row r="98" spans="1:1">
      <c r="A98" t="s">
        <v>335</v>
      </c>
    </row>
    <row r="99" spans="1:1">
      <c r="A99" t="s">
        <v>336</v>
      </c>
    </row>
    <row r="100" spans="1:1">
      <c r="A100" t="s">
        <v>337</v>
      </c>
    </row>
    <row r="101" spans="1:1">
      <c r="A101" t="s">
        <v>338</v>
      </c>
    </row>
    <row r="102" spans="1:1">
      <c r="A102" t="s">
        <v>340</v>
      </c>
    </row>
    <row r="103" spans="1:1">
      <c r="A103" t="s">
        <v>341</v>
      </c>
    </row>
    <row r="104" spans="1:1" s="194" customFormat="1">
      <c r="A104" s="194" t="s">
        <v>904</v>
      </c>
    </row>
    <row r="105" spans="1:1" s="194" customFormat="1">
      <c r="A105" s="194" t="s">
        <v>1384</v>
      </c>
    </row>
    <row r="106" spans="1:1" s="194" customFormat="1">
      <c r="A106" s="194" t="s">
        <v>543</v>
      </c>
    </row>
    <row r="107" spans="1:1" s="194" customFormat="1">
      <c r="A107" s="194" t="s">
        <v>429</v>
      </c>
    </row>
    <row r="108" spans="1:1" s="194" customFormat="1">
      <c r="A108" s="194" t="s">
        <v>1385</v>
      </c>
    </row>
    <row r="109" spans="1:1" s="194" customFormat="1">
      <c r="A109" s="194" t="s">
        <v>1386</v>
      </c>
    </row>
    <row r="110" spans="1:1" s="194" customFormat="1"/>
    <row r="111" spans="1:1" s="194" customFormat="1"/>
    <row r="112" spans="1:1" s="194" customFormat="1"/>
    <row r="114" spans="1:6" s="1" customFormat="1">
      <c r="A114" s="1" t="s">
        <v>45</v>
      </c>
    </row>
    <row r="115" spans="1:6">
      <c r="A115" t="s">
        <v>254</v>
      </c>
    </row>
    <row r="116" spans="1:6">
      <c r="A116" t="s">
        <v>255</v>
      </c>
    </row>
    <row r="117" spans="1:6">
      <c r="A117" t="s">
        <v>256</v>
      </c>
    </row>
    <row r="118" spans="1:6">
      <c r="A118" t="s">
        <v>257</v>
      </c>
    </row>
    <row r="119" spans="1:6">
      <c r="A119" t="s">
        <v>258</v>
      </c>
    </row>
    <row r="120" spans="1:6">
      <c r="A120" t="s">
        <v>259</v>
      </c>
    </row>
    <row r="121" spans="1:6">
      <c r="A121" t="s">
        <v>260</v>
      </c>
    </row>
    <row r="122" spans="1:6">
      <c r="A122" t="s">
        <v>261</v>
      </c>
    </row>
    <row r="123" spans="1:6">
      <c r="A123" t="s">
        <v>262</v>
      </c>
    </row>
    <row r="124" spans="1:6">
      <c r="A124" t="s">
        <v>313</v>
      </c>
    </row>
    <row r="126" spans="1:6" s="1" customFormat="1">
      <c r="A126" s="1" t="s">
        <v>38</v>
      </c>
      <c r="B126" s="1" t="s">
        <v>263</v>
      </c>
      <c r="C126" s="1" t="s">
        <v>264</v>
      </c>
      <c r="D126" s="1" t="s">
        <v>265</v>
      </c>
      <c r="E126" s="1" t="s">
        <v>266</v>
      </c>
      <c r="F126" s="1" t="s">
        <v>278</v>
      </c>
    </row>
    <row r="127" spans="1:6">
      <c r="A127" t="s">
        <v>267</v>
      </c>
    </row>
    <row r="128" spans="1:6">
      <c r="A128" t="s">
        <v>268</v>
      </c>
    </row>
    <row r="129" spans="1:4">
      <c r="A129" t="s">
        <v>269</v>
      </c>
    </row>
    <row r="130" spans="1:4">
      <c r="A130" t="s">
        <v>348</v>
      </c>
    </row>
    <row r="134" spans="1:4" s="1" customFormat="1">
      <c r="A134" s="1" t="s">
        <v>273</v>
      </c>
      <c r="B134" s="1" t="s">
        <v>275</v>
      </c>
      <c r="C134" s="1" t="s">
        <v>276</v>
      </c>
      <c r="D134" s="1" t="s">
        <v>272</v>
      </c>
    </row>
    <row r="135" spans="1:4">
      <c r="A135" t="s">
        <v>274</v>
      </c>
    </row>
    <row r="136" spans="1:4">
      <c r="A136" t="s">
        <v>279</v>
      </c>
    </row>
    <row r="137" spans="1:4">
      <c r="A137" t="s">
        <v>280</v>
      </c>
    </row>
    <row r="138" spans="1:4">
      <c r="A138" t="s">
        <v>281</v>
      </c>
    </row>
    <row r="139" spans="1:4">
      <c r="A139" t="s">
        <v>288</v>
      </c>
    </row>
    <row r="140" spans="1:4">
      <c r="A140" t="s">
        <v>277</v>
      </c>
    </row>
    <row r="141" spans="1:4">
      <c r="A141" t="s">
        <v>282</v>
      </c>
    </row>
    <row r="142" spans="1:4">
      <c r="A142" t="s">
        <v>289</v>
      </c>
    </row>
    <row r="143" spans="1:4">
      <c r="A143" t="s">
        <v>283</v>
      </c>
    </row>
    <row r="144" spans="1:4">
      <c r="A144" t="s">
        <v>284</v>
      </c>
    </row>
    <row r="145" spans="1:1">
      <c r="A145" t="s">
        <v>285</v>
      </c>
    </row>
    <row r="146" spans="1:1">
      <c r="A146" t="s">
        <v>286</v>
      </c>
    </row>
    <row r="147" spans="1:1">
      <c r="A147" t="s">
        <v>287</v>
      </c>
    </row>
    <row r="148" spans="1:1">
      <c r="A148" t="s">
        <v>377</v>
      </c>
    </row>
    <row r="149" spans="1:1">
      <c r="A149" t="s">
        <v>390</v>
      </c>
    </row>
    <row r="152" spans="1:1" s="1" customFormat="1">
      <c r="A152" s="1" t="s">
        <v>87</v>
      </c>
    </row>
    <row r="153" spans="1:1">
      <c r="A153" t="s">
        <v>270</v>
      </c>
    </row>
    <row r="154" spans="1:1">
      <c r="A154" t="s">
        <v>271</v>
      </c>
    </row>
    <row r="155" spans="1:1">
      <c r="A155" t="s">
        <v>272</v>
      </c>
    </row>
    <row r="156" spans="1:1">
      <c r="A156" t="s">
        <v>290</v>
      </c>
    </row>
    <row r="157" spans="1:1">
      <c r="A157" t="s">
        <v>380</v>
      </c>
    </row>
    <row r="158" spans="1:1">
      <c r="A158" t="s">
        <v>378</v>
      </c>
    </row>
    <row r="159" spans="1:1">
      <c r="A159" t="s">
        <v>381</v>
      </c>
    </row>
    <row r="160" spans="1:1">
      <c r="A160" t="s">
        <v>384</v>
      </c>
    </row>
    <row r="161" spans="1:1">
      <c r="A161" t="s">
        <v>385</v>
      </c>
    </row>
    <row r="162" spans="1:1">
      <c r="A162" t="s">
        <v>394</v>
      </c>
    </row>
    <row r="163" spans="1:1">
      <c r="A163" t="s">
        <v>395</v>
      </c>
    </row>
    <row r="164" spans="1:1">
      <c r="A164" t="s">
        <v>396</v>
      </c>
    </row>
    <row r="165" spans="1:1">
      <c r="A165" t="s">
        <v>397</v>
      </c>
    </row>
    <row r="166" spans="1:1">
      <c r="A166" t="s">
        <v>398</v>
      </c>
    </row>
    <row r="167" spans="1:1">
      <c r="A167" t="s">
        <v>399</v>
      </c>
    </row>
    <row r="168" spans="1:1">
      <c r="A168" t="s">
        <v>404</v>
      </c>
    </row>
    <row r="169" spans="1:1">
      <c r="A169" t="s">
        <v>405</v>
      </c>
    </row>
    <row r="170" spans="1:1">
      <c r="A170" t="s">
        <v>406</v>
      </c>
    </row>
    <row r="171" spans="1:1">
      <c r="A171" t="s">
        <v>407</v>
      </c>
    </row>
    <row r="173" spans="1:1" s="1" customFormat="1">
      <c r="A173" s="1" t="s">
        <v>349</v>
      </c>
    </row>
    <row r="174" spans="1:1">
      <c r="A174" t="s">
        <v>350</v>
      </c>
    </row>
    <row r="175" spans="1:1">
      <c r="A175" t="s">
        <v>351</v>
      </c>
    </row>
    <row r="176" spans="1:1">
      <c r="A176" t="s">
        <v>352</v>
      </c>
    </row>
    <row r="177" spans="1:1">
      <c r="A177" t="s">
        <v>353</v>
      </c>
    </row>
    <row r="178" spans="1:1">
      <c r="A178" t="s">
        <v>887</v>
      </c>
    </row>
    <row r="179" spans="1:1">
      <c r="A179" t="s">
        <v>888</v>
      </c>
    </row>
    <row r="181" spans="1:1" s="1" customFormat="1">
      <c r="A181" s="1" t="s">
        <v>342</v>
      </c>
    </row>
    <row r="182" spans="1:1" s="3" customFormat="1">
      <c r="A182" s="3" t="s">
        <v>44</v>
      </c>
    </row>
    <row r="183" spans="1:1">
      <c r="A183" t="s">
        <v>300</v>
      </c>
    </row>
    <row r="184" spans="1:1">
      <c r="A184" t="s">
        <v>301</v>
      </c>
    </row>
    <row r="185" spans="1:1">
      <c r="A185" t="s">
        <v>302</v>
      </c>
    </row>
    <row r="186" spans="1:1">
      <c r="A186" t="s">
        <v>304</v>
      </c>
    </row>
    <row r="187" spans="1:1">
      <c r="A187" t="s">
        <v>303</v>
      </c>
    </row>
    <row r="188" spans="1:1">
      <c r="A188" t="s">
        <v>343</v>
      </c>
    </row>
    <row r="189" spans="1:1">
      <c r="A189" t="s">
        <v>346</v>
      </c>
    </row>
    <row r="190" spans="1:1">
      <c r="A190" t="s">
        <v>344</v>
      </c>
    </row>
    <row r="191" spans="1:1">
      <c r="A191" t="s">
        <v>305</v>
      </c>
    </row>
    <row r="192" spans="1:1">
      <c r="A192" t="s">
        <v>306</v>
      </c>
    </row>
    <row r="193" spans="1:1">
      <c r="A193" t="s">
        <v>307</v>
      </c>
    </row>
    <row r="194" spans="1:1">
      <c r="A194" t="s">
        <v>345</v>
      </c>
    </row>
    <row r="195" spans="1:1">
      <c r="A195" t="s">
        <v>347</v>
      </c>
    </row>
    <row r="198" spans="1:1" s="1" customFormat="1">
      <c r="A198" s="1" t="s">
        <v>375</v>
      </c>
    </row>
    <row r="199" spans="1:1">
      <c r="A199" t="s">
        <v>401</v>
      </c>
    </row>
    <row r="200" spans="1:1">
      <c r="A200" t="s">
        <v>400</v>
      </c>
    </row>
    <row r="212" spans="1:1" s="1" customFormat="1">
      <c r="A212" s="1" t="s">
        <v>186</v>
      </c>
    </row>
    <row r="213" spans="1:1">
      <c r="A213" t="s">
        <v>354</v>
      </c>
    </row>
    <row r="214" spans="1:1">
      <c r="A214" t="s">
        <v>355</v>
      </c>
    </row>
    <row r="215" spans="1:1">
      <c r="A215" t="s">
        <v>356</v>
      </c>
    </row>
    <row r="216" spans="1:1">
      <c r="A216" t="s">
        <v>691</v>
      </c>
    </row>
    <row r="217" spans="1:1">
      <c r="A217" t="s">
        <v>357</v>
      </c>
    </row>
    <row r="218" spans="1:1">
      <c r="A218" t="s">
        <v>358</v>
      </c>
    </row>
    <row r="219" spans="1:1">
      <c r="A219" t="s">
        <v>359</v>
      </c>
    </row>
    <row r="220" spans="1:1">
      <c r="A220" t="s">
        <v>363</v>
      </c>
    </row>
    <row r="223" spans="1:1" s="1" customFormat="1">
      <c r="A223" s="1" t="s">
        <v>386</v>
      </c>
    </row>
    <row r="224" spans="1:1" s="3" customFormat="1">
      <c r="A224" s="3" t="s">
        <v>389</v>
      </c>
    </row>
    <row r="225" spans="1:1">
      <c r="A225" t="s">
        <v>360</v>
      </c>
    </row>
    <row r="226" spans="1:1">
      <c r="A226" t="s">
        <v>361</v>
      </c>
    </row>
    <row r="227" spans="1:1">
      <c r="A227" t="s">
        <v>362</v>
      </c>
    </row>
    <row r="228" spans="1:1">
      <c r="A228" t="s">
        <v>367</v>
      </c>
    </row>
    <row r="229" spans="1:1">
      <c r="A229" t="s">
        <v>387</v>
      </c>
    </row>
    <row r="230" spans="1:1">
      <c r="A230" t="s">
        <v>388</v>
      </c>
    </row>
    <row r="231" spans="1:1">
      <c r="A231" t="s">
        <v>357</v>
      </c>
    </row>
    <row r="232" spans="1:1">
      <c r="A232" t="s">
        <v>411</v>
      </c>
    </row>
    <row r="234" spans="1:1" s="1" customFormat="1">
      <c r="A234" s="1" t="s">
        <v>364</v>
      </c>
    </row>
    <row r="235" spans="1:1">
      <c r="A235" t="s">
        <v>365</v>
      </c>
    </row>
    <row r="236" spans="1:1">
      <c r="A236" t="s">
        <v>355</v>
      </c>
    </row>
    <row r="237" spans="1:1">
      <c r="A237" t="s">
        <v>358</v>
      </c>
    </row>
    <row r="238" spans="1:1">
      <c r="A238" t="s">
        <v>366</v>
      </c>
    </row>
    <row r="243" spans="1:1" s="1" customFormat="1">
      <c r="A243" s="1" t="s">
        <v>368</v>
      </c>
    </row>
    <row r="249" spans="1:1" s="1" customFormat="1">
      <c r="A249" s="1" t="s">
        <v>109</v>
      </c>
    </row>
    <row r="250" spans="1:1">
      <c r="A250" t="s">
        <v>369</v>
      </c>
    </row>
    <row r="251" spans="1:1">
      <c r="A251" t="s">
        <v>370</v>
      </c>
    </row>
    <row r="252" spans="1:1" s="122" customFormat="1">
      <c r="A252" s="122" t="s">
        <v>276</v>
      </c>
    </row>
    <row r="253" spans="1:1">
      <c r="A253" t="s">
        <v>371</v>
      </c>
    </row>
    <row r="254" spans="1:1" s="122" customFormat="1">
      <c r="A254" s="122" t="s">
        <v>967</v>
      </c>
    </row>
    <row r="255" spans="1:1" s="122" customFormat="1">
      <c r="A255" s="122" t="s">
        <v>251</v>
      </c>
    </row>
    <row r="256" spans="1:1" s="122" customFormat="1">
      <c r="A256" s="122" t="s">
        <v>965</v>
      </c>
    </row>
    <row r="257" spans="1:1" s="122" customFormat="1">
      <c r="A257" s="122" t="s">
        <v>958</v>
      </c>
    </row>
    <row r="258" spans="1:1">
      <c r="A258" t="s">
        <v>372</v>
      </c>
    </row>
    <row r="259" spans="1:1">
      <c r="A259" t="s">
        <v>300</v>
      </c>
    </row>
    <row r="260" spans="1:1" s="122" customFormat="1">
      <c r="A260" s="122" t="s">
        <v>960</v>
      </c>
    </row>
    <row r="261" spans="1:1">
      <c r="A261" t="s">
        <v>373</v>
      </c>
    </row>
    <row r="262" spans="1:1">
      <c r="A262" t="s">
        <v>133</v>
      </c>
    </row>
    <row r="263" spans="1:1">
      <c r="A263" t="s">
        <v>374</v>
      </c>
    </row>
    <row r="264" spans="1:1">
      <c r="A264" t="s">
        <v>375</v>
      </c>
    </row>
    <row r="265" spans="1:1">
      <c r="A265" t="s">
        <v>959</v>
      </c>
    </row>
    <row r="266" spans="1:1">
      <c r="A266" t="s">
        <v>295</v>
      </c>
    </row>
    <row r="267" spans="1:1">
      <c r="A267" t="s">
        <v>961</v>
      </c>
    </row>
    <row r="268" spans="1:1">
      <c r="A268" t="s">
        <v>962</v>
      </c>
    </row>
    <row r="269" spans="1:1">
      <c r="A269" t="s">
        <v>296</v>
      </c>
    </row>
    <row r="270" spans="1:1">
      <c r="A270" t="s">
        <v>963</v>
      </c>
    </row>
    <row r="271" spans="1:1">
      <c r="A271" t="s">
        <v>964</v>
      </c>
    </row>
    <row r="272" spans="1:1">
      <c r="A272" t="s">
        <v>966</v>
      </c>
    </row>
    <row r="273" spans="1:1">
      <c r="A273" t="s">
        <v>968</v>
      </c>
    </row>
    <row r="274" spans="1:1">
      <c r="A274" t="s">
        <v>428</v>
      </c>
    </row>
    <row r="278" spans="1:1" s="1" customFormat="1">
      <c r="A278" s="1" t="s">
        <v>291</v>
      </c>
    </row>
    <row r="279" spans="1:1">
      <c r="A279" t="s">
        <v>292</v>
      </c>
    </row>
    <row r="280" spans="1:1">
      <c r="A280" t="s">
        <v>293</v>
      </c>
    </row>
    <row r="281" spans="1:1">
      <c r="A281" t="s">
        <v>294</v>
      </c>
    </row>
    <row r="282" spans="1:1">
      <c r="A282" t="s">
        <v>295</v>
      </c>
    </row>
    <row r="283" spans="1:1">
      <c r="A283" t="s">
        <v>296</v>
      </c>
    </row>
    <row r="284" spans="1:1">
      <c r="A284" t="s">
        <v>403</v>
      </c>
    </row>
    <row r="285" spans="1:1">
      <c r="A285" t="s">
        <v>297</v>
      </c>
    </row>
    <row r="286" spans="1:1">
      <c r="A286" t="s">
        <v>298</v>
      </c>
    </row>
    <row r="287" spans="1:1">
      <c r="A287" t="s">
        <v>299</v>
      </c>
    </row>
    <row r="288" spans="1:1">
      <c r="A288" t="s">
        <v>308</v>
      </c>
    </row>
    <row r="289" spans="1:1">
      <c r="A289" t="s">
        <v>309</v>
      </c>
    </row>
    <row r="290" spans="1:1">
      <c r="A290" t="s">
        <v>311</v>
      </c>
    </row>
    <row r="291" spans="1:1">
      <c r="A291" t="s">
        <v>310</v>
      </c>
    </row>
    <row r="292" spans="1:1">
      <c r="A292" t="s">
        <v>312</v>
      </c>
    </row>
    <row r="293" spans="1:1">
      <c r="A293" t="s">
        <v>412</v>
      </c>
    </row>
    <row r="294" spans="1:1">
      <c r="A294" t="s">
        <v>413</v>
      </c>
    </row>
    <row r="295" spans="1:1">
      <c r="A295" t="s">
        <v>414</v>
      </c>
    </row>
    <row r="299" spans="1:1">
      <c r="A299" s="129" t="s">
        <v>1121</v>
      </c>
    </row>
  </sheetData>
  <pageMargins left="0.7" right="0.7" top="0.75" bottom="0.75" header="0.3" footer="0.3"/>
  <pageSetup paperSize="9" scale="72"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03"/>
  <sheetViews>
    <sheetView workbookViewId="0">
      <selection activeCell="D37" sqref="D37"/>
    </sheetView>
  </sheetViews>
  <sheetFormatPr defaultColWidth="8.875" defaultRowHeight="15.75"/>
  <cols>
    <col min="1" max="1" width="17.375" customWidth="1"/>
    <col min="2" max="2" width="11.875" customWidth="1"/>
    <col min="3" max="3" width="13.125" customWidth="1"/>
    <col min="4" max="4" width="22.125" style="47" customWidth="1"/>
    <col min="5" max="5" width="11.125" customWidth="1"/>
    <col min="6" max="6" width="23.5" customWidth="1"/>
  </cols>
  <sheetData>
    <row r="1" spans="1:6" s="122" customFormat="1">
      <c r="A1" s="122" t="s">
        <v>969</v>
      </c>
    </row>
    <row r="2" spans="1:6" s="197" customFormat="1">
      <c r="A2" s="197" t="s">
        <v>1500</v>
      </c>
    </row>
    <row r="3" spans="1:6" s="2" customFormat="1" ht="21">
      <c r="A3" s="2" t="s">
        <v>775</v>
      </c>
    </row>
    <row r="6" spans="1:6" s="1" customFormat="1">
      <c r="A6" s="1" t="s">
        <v>1</v>
      </c>
      <c r="B6" s="1" t="s">
        <v>889</v>
      </c>
      <c r="C6" s="1" t="s">
        <v>890</v>
      </c>
      <c r="D6" s="1" t="s">
        <v>1498</v>
      </c>
      <c r="E6" s="1" t="s">
        <v>892</v>
      </c>
      <c r="F6" s="1" t="s">
        <v>1499</v>
      </c>
    </row>
    <row r="7" spans="1:6">
      <c r="A7" t="s">
        <v>779</v>
      </c>
    </row>
    <row r="8" spans="1:6">
      <c r="A8" t="s">
        <v>780</v>
      </c>
    </row>
    <row r="9" spans="1:6">
      <c r="A9" t="s">
        <v>241</v>
      </c>
    </row>
    <row r="10" spans="1:6">
      <c r="A10" t="s">
        <v>781</v>
      </c>
    </row>
    <row r="11" spans="1:6">
      <c r="A11" t="s">
        <v>782</v>
      </c>
    </row>
    <row r="12" spans="1:6">
      <c r="A12" t="s">
        <v>891</v>
      </c>
    </row>
    <row r="13" spans="1:6">
      <c r="A13" t="s">
        <v>783</v>
      </c>
    </row>
    <row r="14" spans="1:6">
      <c r="A14" t="s">
        <v>784</v>
      </c>
    </row>
    <row r="15" spans="1:6" s="122" customFormat="1">
      <c r="A15" s="122" t="s">
        <v>912</v>
      </c>
    </row>
    <row r="16" spans="1:6" s="122" customFormat="1">
      <c r="A16" s="122" t="s">
        <v>980</v>
      </c>
    </row>
    <row r="17" spans="1:1" s="122" customFormat="1">
      <c r="A17" s="122" t="s">
        <v>981</v>
      </c>
    </row>
    <row r="18" spans="1:1" s="122" customFormat="1">
      <c r="A18" s="122" t="s">
        <v>986</v>
      </c>
    </row>
    <row r="19" spans="1:1" s="122" customFormat="1"/>
    <row r="20" spans="1:1" s="122" customFormat="1"/>
    <row r="23" spans="1:1" s="1" customFormat="1">
      <c r="A23" s="1" t="s">
        <v>785</v>
      </c>
    </row>
    <row r="28" spans="1:1" s="1" customFormat="1">
      <c r="A28" s="1" t="s">
        <v>27</v>
      </c>
    </row>
    <row r="29" spans="1:1">
      <c r="A29" t="s">
        <v>820</v>
      </c>
    </row>
    <row r="30" spans="1:1">
      <c r="A30" t="s">
        <v>821</v>
      </c>
    </row>
    <row r="31" spans="1:1">
      <c r="A31" t="s">
        <v>979</v>
      </c>
    </row>
    <row r="32" spans="1:1">
      <c r="A32" t="s">
        <v>985</v>
      </c>
    </row>
    <row r="33" spans="1:4" s="122" customFormat="1">
      <c r="A33" s="122" t="s">
        <v>970</v>
      </c>
    </row>
    <row r="35" spans="1:4" s="1" customFormat="1">
      <c r="A35" s="1" t="s">
        <v>29</v>
      </c>
    </row>
    <row r="36" spans="1:4">
      <c r="A36" t="s">
        <v>776</v>
      </c>
    </row>
    <row r="37" spans="1:4">
      <c r="A37" t="s">
        <v>777</v>
      </c>
    </row>
    <row r="38" spans="1:4">
      <c r="A38" t="s">
        <v>778</v>
      </c>
    </row>
    <row r="39" spans="1:4">
      <c r="A39" t="s">
        <v>812</v>
      </c>
    </row>
    <row r="40" spans="1:4" s="22" customFormat="1">
      <c r="A40" s="22" t="s">
        <v>813</v>
      </c>
      <c r="D40" s="47"/>
    </row>
    <row r="41" spans="1:4" s="22" customFormat="1">
      <c r="A41" s="22" t="s">
        <v>819</v>
      </c>
      <c r="D41" s="47"/>
    </row>
    <row r="42" spans="1:4" s="122" customFormat="1">
      <c r="A42" s="122" t="s">
        <v>970</v>
      </c>
    </row>
    <row r="43" spans="1:4" s="122" customFormat="1">
      <c r="A43" s="122" t="s">
        <v>971</v>
      </c>
    </row>
    <row r="44" spans="1:4" s="22" customFormat="1">
      <c r="A44" s="22" t="s">
        <v>972</v>
      </c>
      <c r="D44" s="47"/>
    </row>
    <row r="45" spans="1:4" s="22" customFormat="1">
      <c r="D45" s="47"/>
    </row>
    <row r="46" spans="1:4" s="1" customFormat="1">
      <c r="A46" s="1" t="s">
        <v>38</v>
      </c>
    </row>
    <row r="47" spans="1:4" s="22" customFormat="1">
      <c r="A47" s="22" t="s">
        <v>982</v>
      </c>
      <c r="D47" s="47"/>
    </row>
    <row r="48" spans="1:4" s="122" customFormat="1">
      <c r="A48" s="122" t="s">
        <v>983</v>
      </c>
    </row>
    <row r="49" spans="1:4" s="22" customFormat="1">
      <c r="A49" s="22" t="s">
        <v>825</v>
      </c>
      <c r="D49" s="47"/>
    </row>
    <row r="50" spans="1:4" s="22" customFormat="1">
      <c r="A50" s="22" t="s">
        <v>832</v>
      </c>
      <c r="D50" s="47"/>
    </row>
    <row r="51" spans="1:4" s="22" customFormat="1">
      <c r="A51" s="22" t="s">
        <v>833</v>
      </c>
      <c r="D51" s="47"/>
    </row>
    <row r="52" spans="1:4" s="22" customFormat="1">
      <c r="A52" s="22" t="s">
        <v>984</v>
      </c>
      <c r="D52" s="47"/>
    </row>
    <row r="53" spans="1:4" s="122" customFormat="1">
      <c r="A53" s="122" t="s">
        <v>827</v>
      </c>
    </row>
    <row r="54" spans="1:4" s="122" customFormat="1"/>
    <row r="55" spans="1:4" s="122" customFormat="1">
      <c r="A55" s="129" t="s">
        <v>30</v>
      </c>
    </row>
    <row r="56" spans="1:4" s="122" customFormat="1"/>
    <row r="57" spans="1:4" s="122" customFormat="1"/>
    <row r="58" spans="1:4" s="122" customFormat="1"/>
    <row r="59" spans="1:4" s="122" customFormat="1"/>
    <row r="60" spans="1:4" s="122" customFormat="1"/>
    <row r="61" spans="1:4" s="22" customFormat="1">
      <c r="D61" s="47"/>
    </row>
    <row r="62" spans="1:4" s="22" customFormat="1">
      <c r="D62" s="47"/>
    </row>
    <row r="63" spans="1:4" s="22" customFormat="1">
      <c r="D63" s="47"/>
    </row>
    <row r="64" spans="1:4" s="22" customFormat="1">
      <c r="D64" s="47"/>
    </row>
    <row r="65" spans="1:4" s="1" customFormat="1">
      <c r="A65" s="1" t="s">
        <v>45</v>
      </c>
    </row>
    <row r="66" spans="1:4" s="22" customFormat="1">
      <c r="A66" s="22" t="s">
        <v>810</v>
      </c>
      <c r="D66" s="47"/>
    </row>
    <row r="67" spans="1:4" s="22" customFormat="1">
      <c r="A67" s="22" t="s">
        <v>811</v>
      </c>
      <c r="D67" s="47"/>
    </row>
    <row r="68" spans="1:4" s="22" customFormat="1">
      <c r="A68" s="22" t="s">
        <v>824</v>
      </c>
      <c r="D68" s="47"/>
    </row>
    <row r="69" spans="1:4" s="22" customFormat="1">
      <c r="A69" s="22" t="s">
        <v>831</v>
      </c>
      <c r="D69" s="47"/>
    </row>
    <row r="70" spans="1:4" s="22" customFormat="1">
      <c r="D70" s="47"/>
    </row>
    <row r="71" spans="1:4" s="22" customFormat="1">
      <c r="D71" s="47"/>
    </row>
    <row r="72" spans="1:4" s="22" customFormat="1">
      <c r="D72" s="47"/>
    </row>
    <row r="73" spans="1:4" s="1" customFormat="1">
      <c r="A73" s="1" t="s">
        <v>46</v>
      </c>
    </row>
    <row r="74" spans="1:4" s="22" customFormat="1">
      <c r="A74" s="22" t="s">
        <v>817</v>
      </c>
      <c r="D74" s="47"/>
    </row>
    <row r="75" spans="1:4">
      <c r="A75" t="s">
        <v>818</v>
      </c>
    </row>
    <row r="76" spans="1:4">
      <c r="A76" t="s">
        <v>822</v>
      </c>
    </row>
    <row r="78" spans="1:4" s="122" customFormat="1"/>
    <row r="79" spans="1:4" s="122" customFormat="1">
      <c r="A79" s="129" t="s">
        <v>109</v>
      </c>
    </row>
    <row r="80" spans="1:4" s="122" customFormat="1">
      <c r="A80" s="122" t="s">
        <v>973</v>
      </c>
    </row>
    <row r="81" spans="1:4" s="122" customFormat="1">
      <c r="A81" s="122" t="s">
        <v>974</v>
      </c>
    </row>
    <row r="82" spans="1:4" s="122" customFormat="1">
      <c r="A82" s="122" t="s">
        <v>975</v>
      </c>
    </row>
    <row r="83" spans="1:4" s="122" customFormat="1">
      <c r="A83" s="122" t="s">
        <v>976</v>
      </c>
    </row>
    <row r="84" spans="1:4" s="122" customFormat="1">
      <c r="A84" s="122" t="s">
        <v>977</v>
      </c>
    </row>
    <row r="85" spans="1:4" s="122" customFormat="1">
      <c r="A85" s="122" t="s">
        <v>978</v>
      </c>
    </row>
    <row r="88" spans="1:4" s="1" customFormat="1">
      <c r="A88" s="1" t="s">
        <v>807</v>
      </c>
    </row>
    <row r="89" spans="1:4">
      <c r="A89" t="s">
        <v>808</v>
      </c>
    </row>
    <row r="90" spans="1:4">
      <c r="A90" t="s">
        <v>272</v>
      </c>
    </row>
    <row r="91" spans="1:4">
      <c r="A91" t="s">
        <v>809</v>
      </c>
    </row>
    <row r="92" spans="1:4" s="22" customFormat="1">
      <c r="A92" s="22" t="s">
        <v>826</v>
      </c>
      <c r="D92" s="47"/>
    </row>
    <row r="93" spans="1:4">
      <c r="A93" t="s">
        <v>814</v>
      </c>
    </row>
    <row r="94" spans="1:4">
      <c r="A94" t="s">
        <v>815</v>
      </c>
    </row>
    <row r="95" spans="1:4">
      <c r="A95" t="s">
        <v>816</v>
      </c>
    </row>
    <row r="96" spans="1:4">
      <c r="A96" t="s">
        <v>823</v>
      </c>
    </row>
    <row r="97" spans="1:1">
      <c r="A97" t="s">
        <v>827</v>
      </c>
    </row>
    <row r="98" spans="1:1">
      <c r="A98" t="s">
        <v>828</v>
      </c>
    </row>
    <row r="99" spans="1:1">
      <c r="A99" t="s">
        <v>829</v>
      </c>
    </row>
    <row r="100" spans="1:1">
      <c r="A100" t="s">
        <v>830</v>
      </c>
    </row>
    <row r="101" spans="1:1">
      <c r="A101" t="s">
        <v>318</v>
      </c>
    </row>
    <row r="102" spans="1:1">
      <c r="A102" t="s">
        <v>988</v>
      </c>
    </row>
    <row r="103" spans="1:1">
      <c r="A103" t="s">
        <v>989</v>
      </c>
    </row>
  </sheetData>
  <pageMargins left="0.7" right="0.7" top="0.75" bottom="0.75" header="0.3" footer="0.3"/>
  <pageSetup paperSize="9"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32"/>
  <sheetViews>
    <sheetView topLeftCell="A82" workbookViewId="0">
      <selection activeCell="K6" sqref="K6"/>
    </sheetView>
  </sheetViews>
  <sheetFormatPr defaultColWidth="8.875" defaultRowHeight="15.75"/>
  <cols>
    <col min="1" max="1" width="18.5" customWidth="1"/>
    <col min="2" max="2" width="14.375" customWidth="1"/>
    <col min="3" max="3" width="14.375" style="115" customWidth="1"/>
    <col min="4" max="4" width="15.625" style="47" customWidth="1"/>
    <col min="5" max="5" width="15.625" style="197" customWidth="1"/>
    <col min="6" max="6" width="12.75" style="108" customWidth="1"/>
    <col min="7" max="7" width="8.875" style="47"/>
    <col min="8" max="8" width="13.375" customWidth="1"/>
    <col min="9" max="9" width="14.5" style="115" customWidth="1"/>
    <col min="10" max="10" width="15.625" style="47" customWidth="1"/>
    <col min="11" max="11" width="15.625" style="197" customWidth="1"/>
    <col min="12" max="12" width="11.625" style="108" customWidth="1"/>
  </cols>
  <sheetData>
    <row r="1" spans="1:12" s="122" customFormat="1">
      <c r="A1" s="122" t="s">
        <v>969</v>
      </c>
      <c r="E1" s="197"/>
      <c r="K1" s="197"/>
    </row>
    <row r="2" spans="1:12" s="2" customFormat="1" ht="21">
      <c r="A2" s="2" t="s">
        <v>416</v>
      </c>
      <c r="C2" s="114"/>
      <c r="F2" s="107"/>
      <c r="I2" s="114"/>
      <c r="L2" s="107"/>
    </row>
    <row r="3" spans="1:12" s="2" customFormat="1" ht="21">
      <c r="C3" s="114"/>
      <c r="F3" s="107"/>
      <c r="I3" s="114"/>
      <c r="L3" s="107"/>
    </row>
    <row r="4" spans="1:12" s="129" customFormat="1" ht="16.5" thickBot="1">
      <c r="B4" s="129" t="s">
        <v>442</v>
      </c>
      <c r="C4" s="248"/>
      <c r="F4" s="249"/>
      <c r="H4" s="129" t="s">
        <v>445</v>
      </c>
      <c r="I4" s="248"/>
      <c r="L4" s="249"/>
    </row>
    <row r="5" spans="1:12" s="1" customFormat="1">
      <c r="A5" s="1" t="s">
        <v>140</v>
      </c>
      <c r="B5" s="97" t="s">
        <v>639</v>
      </c>
      <c r="C5" s="116" t="s">
        <v>443</v>
      </c>
      <c r="D5" s="98" t="s">
        <v>893</v>
      </c>
      <c r="E5" s="98" t="s">
        <v>725</v>
      </c>
      <c r="F5" s="109" t="s">
        <v>444</v>
      </c>
      <c r="H5" s="97" t="s">
        <v>639</v>
      </c>
      <c r="I5" s="116" t="s">
        <v>443</v>
      </c>
      <c r="J5" s="98" t="s">
        <v>893</v>
      </c>
      <c r="K5" s="98" t="s">
        <v>725</v>
      </c>
      <c r="L5" s="109" t="s">
        <v>444</v>
      </c>
    </row>
    <row r="6" spans="1:12">
      <c r="A6" t="s">
        <v>417</v>
      </c>
      <c r="B6" s="99"/>
      <c r="C6" s="117"/>
      <c r="D6" s="100"/>
      <c r="E6" s="100"/>
      <c r="F6" s="110"/>
      <c r="H6" s="99"/>
      <c r="I6" s="117"/>
      <c r="J6" s="100"/>
      <c r="K6" s="100"/>
      <c r="L6" s="110"/>
    </row>
    <row r="7" spans="1:12">
      <c r="A7" t="s">
        <v>418</v>
      </c>
      <c r="B7" s="99"/>
      <c r="C7" s="117"/>
      <c r="D7" s="100"/>
      <c r="E7" s="100"/>
      <c r="F7" s="110"/>
      <c r="H7" s="99"/>
      <c r="I7" s="117"/>
      <c r="J7" s="100"/>
      <c r="K7" s="100"/>
      <c r="L7" s="110"/>
    </row>
    <row r="8" spans="1:12">
      <c r="A8" t="s">
        <v>419</v>
      </c>
      <c r="B8" s="99"/>
      <c r="C8" s="117"/>
      <c r="D8" s="100"/>
      <c r="E8" s="100"/>
      <c r="F8" s="110"/>
      <c r="H8" s="99"/>
      <c r="I8" s="117"/>
      <c r="J8" s="100"/>
      <c r="K8" s="100"/>
      <c r="L8" s="110"/>
    </row>
    <row r="9" spans="1:12">
      <c r="A9" t="s">
        <v>420</v>
      </c>
      <c r="B9" s="99"/>
      <c r="C9" s="117"/>
      <c r="D9" s="100"/>
      <c r="E9" s="100"/>
      <c r="F9" s="110"/>
      <c r="H9" s="99"/>
      <c r="I9" s="117"/>
      <c r="J9" s="100"/>
      <c r="K9" s="100"/>
      <c r="L9" s="110"/>
    </row>
    <row r="10" spans="1:12">
      <c r="A10" t="s">
        <v>845</v>
      </c>
      <c r="B10" s="99"/>
      <c r="C10" s="117"/>
      <c r="D10" s="100"/>
      <c r="E10" s="100"/>
      <c r="F10" s="110"/>
      <c r="H10" s="99"/>
      <c r="I10" s="117"/>
      <c r="J10" s="100"/>
      <c r="K10" s="100"/>
      <c r="L10" s="110"/>
    </row>
    <row r="11" spans="1:12" s="22" customFormat="1">
      <c r="A11" s="22" t="s">
        <v>753</v>
      </c>
      <c r="B11" s="99"/>
      <c r="C11" s="117"/>
      <c r="D11" s="100"/>
      <c r="E11" s="100"/>
      <c r="F11" s="110"/>
      <c r="G11" s="47"/>
      <c r="H11" s="99"/>
      <c r="I11" s="117"/>
      <c r="J11" s="100"/>
      <c r="K11" s="100"/>
      <c r="L11" s="110"/>
    </row>
    <row r="12" spans="1:12">
      <c r="B12" s="99"/>
      <c r="C12" s="117"/>
      <c r="D12" s="100"/>
      <c r="E12" s="100"/>
      <c r="F12" s="110"/>
      <c r="H12" s="99"/>
      <c r="I12" s="117"/>
      <c r="J12" s="100"/>
      <c r="K12" s="100"/>
      <c r="L12" s="110"/>
    </row>
    <row r="13" spans="1:12" s="1" customFormat="1">
      <c r="A13" s="1" t="s">
        <v>421</v>
      </c>
      <c r="B13" s="101"/>
      <c r="C13" s="118"/>
      <c r="D13" s="102"/>
      <c r="E13" s="102"/>
      <c r="F13" s="111"/>
      <c r="H13" s="101"/>
      <c r="I13" s="118"/>
      <c r="J13" s="102"/>
      <c r="K13" s="102"/>
      <c r="L13" s="111"/>
    </row>
    <row r="14" spans="1:12">
      <c r="A14" t="s">
        <v>422</v>
      </c>
      <c r="B14" s="99"/>
      <c r="C14" s="117"/>
      <c r="D14" s="100"/>
      <c r="E14" s="100"/>
      <c r="F14" s="110"/>
      <c r="H14" s="99"/>
      <c r="I14" s="117"/>
      <c r="J14" s="100"/>
      <c r="K14" s="100"/>
      <c r="L14" s="110"/>
    </row>
    <row r="15" spans="1:12">
      <c r="A15" t="s">
        <v>423</v>
      </c>
      <c r="B15" s="99"/>
      <c r="C15" s="117"/>
      <c r="D15" s="100"/>
      <c r="E15" s="100"/>
      <c r="F15" s="110"/>
      <c r="H15" s="99"/>
      <c r="I15" s="117"/>
      <c r="J15" s="100"/>
      <c r="K15" s="100"/>
      <c r="L15" s="110"/>
    </row>
    <row r="16" spans="1:12">
      <c r="A16" t="s">
        <v>424</v>
      </c>
      <c r="B16" s="99"/>
      <c r="C16" s="117"/>
      <c r="D16" s="100"/>
      <c r="E16" s="100"/>
      <c r="F16" s="110"/>
      <c r="H16" s="99"/>
      <c r="I16" s="117"/>
      <c r="J16" s="100"/>
      <c r="K16" s="100"/>
      <c r="L16" s="110"/>
    </row>
    <row r="17" spans="1:12">
      <c r="A17" t="s">
        <v>334</v>
      </c>
      <c r="B17" s="99"/>
      <c r="C17" s="117"/>
      <c r="D17" s="100"/>
      <c r="E17" s="100"/>
      <c r="F17" s="110"/>
      <c r="H17" s="99"/>
      <c r="I17" s="117"/>
      <c r="J17" s="100"/>
      <c r="K17" s="100"/>
      <c r="L17" s="110"/>
    </row>
    <row r="18" spans="1:12">
      <c r="A18" t="s">
        <v>425</v>
      </c>
      <c r="B18" s="99"/>
      <c r="C18" s="117"/>
      <c r="D18" s="100"/>
      <c r="E18" s="100"/>
      <c r="F18" s="110"/>
      <c r="H18" s="99"/>
      <c r="I18" s="117"/>
      <c r="J18" s="100"/>
      <c r="K18" s="100"/>
      <c r="L18" s="110"/>
    </row>
    <row r="19" spans="1:12">
      <c r="A19" t="s">
        <v>431</v>
      </c>
      <c r="B19" s="99"/>
      <c r="C19" s="117"/>
      <c r="D19" s="100"/>
      <c r="E19" s="100"/>
      <c r="F19" s="110"/>
      <c r="H19" s="99"/>
      <c r="I19" s="117"/>
      <c r="J19" s="100"/>
      <c r="K19" s="100"/>
      <c r="L19" s="110"/>
    </row>
    <row r="20" spans="1:12" s="22" customFormat="1">
      <c r="B20" s="99"/>
      <c r="C20" s="117"/>
      <c r="D20" s="100"/>
      <c r="E20" s="100"/>
      <c r="F20" s="110"/>
      <c r="G20" s="47"/>
      <c r="H20" s="99"/>
      <c r="I20" s="117"/>
      <c r="J20" s="100"/>
      <c r="K20" s="100"/>
      <c r="L20" s="110"/>
    </row>
    <row r="21" spans="1:12" s="22" customFormat="1">
      <c r="B21" s="99"/>
      <c r="C21" s="117"/>
      <c r="D21" s="100"/>
      <c r="E21" s="100"/>
      <c r="F21" s="110"/>
      <c r="G21" s="47"/>
      <c r="H21" s="99"/>
      <c r="I21" s="117"/>
      <c r="J21" s="100"/>
      <c r="K21" s="100"/>
      <c r="L21" s="110"/>
    </row>
    <row r="22" spans="1:12" s="22" customFormat="1">
      <c r="A22" s="1" t="s">
        <v>579</v>
      </c>
      <c r="B22" s="101"/>
      <c r="C22" s="118"/>
      <c r="D22" s="102"/>
      <c r="E22" s="102"/>
      <c r="F22" s="111"/>
      <c r="G22" s="1"/>
      <c r="H22" s="101"/>
      <c r="I22" s="118"/>
      <c r="J22" s="102"/>
      <c r="K22" s="102"/>
      <c r="L22" s="111"/>
    </row>
    <row r="23" spans="1:12" s="22" customFormat="1">
      <c r="A23" s="22" t="s">
        <v>580</v>
      </c>
      <c r="B23" s="99"/>
      <c r="C23" s="117"/>
      <c r="D23" s="100"/>
      <c r="E23" s="100"/>
      <c r="F23" s="110"/>
      <c r="G23" s="47"/>
      <c r="H23" s="99"/>
      <c r="I23" s="117"/>
      <c r="J23" s="100"/>
      <c r="K23" s="100"/>
      <c r="L23" s="110"/>
    </row>
    <row r="24" spans="1:12" s="22" customFormat="1">
      <c r="A24" s="22" t="s">
        <v>581</v>
      </c>
      <c r="B24" s="99"/>
      <c r="C24" s="117"/>
      <c r="D24" s="100"/>
      <c r="E24" s="100"/>
      <c r="F24" s="110"/>
      <c r="G24" s="47"/>
      <c r="H24" s="99"/>
      <c r="I24" s="117"/>
      <c r="J24" s="100"/>
      <c r="K24" s="100"/>
      <c r="L24" s="110"/>
    </row>
    <row r="25" spans="1:12" s="22" customFormat="1">
      <c r="A25" s="22" t="s">
        <v>450</v>
      </c>
      <c r="B25" s="99"/>
      <c r="C25" s="117"/>
      <c r="D25" s="100"/>
      <c r="E25" s="100"/>
      <c r="F25" s="110"/>
      <c r="G25" s="47"/>
      <c r="H25" s="99"/>
      <c r="I25" s="117"/>
      <c r="J25" s="100"/>
      <c r="K25" s="100"/>
      <c r="L25" s="110"/>
    </row>
    <row r="26" spans="1:12" s="22" customFormat="1">
      <c r="B26" s="99"/>
      <c r="C26" s="117"/>
      <c r="D26" s="100"/>
      <c r="E26" s="100"/>
      <c r="F26" s="110"/>
      <c r="G26" s="47"/>
      <c r="H26" s="99"/>
      <c r="I26" s="117"/>
      <c r="J26" s="100"/>
      <c r="K26" s="100"/>
      <c r="L26" s="110"/>
    </row>
    <row r="27" spans="1:12">
      <c r="B27" s="99"/>
      <c r="C27" s="117"/>
      <c r="D27" s="100"/>
      <c r="E27" s="100"/>
      <c r="F27" s="110"/>
      <c r="H27" s="99"/>
      <c r="I27" s="117"/>
      <c r="J27" s="100"/>
      <c r="K27" s="100"/>
      <c r="L27" s="110"/>
    </row>
    <row r="28" spans="1:12">
      <c r="B28" s="99"/>
      <c r="C28" s="117"/>
      <c r="D28" s="100"/>
      <c r="E28" s="100"/>
      <c r="F28" s="110"/>
      <c r="H28" s="99"/>
      <c r="I28" s="117"/>
      <c r="J28" s="100"/>
      <c r="K28" s="100"/>
      <c r="L28" s="110"/>
    </row>
    <row r="29" spans="1:12" s="1" customFormat="1">
      <c r="A29" s="1" t="s">
        <v>138</v>
      </c>
      <c r="B29" s="101"/>
      <c r="C29" s="118"/>
      <c r="D29" s="102"/>
      <c r="E29" s="102"/>
      <c r="F29" s="111"/>
      <c r="H29" s="101"/>
      <c r="I29" s="118"/>
      <c r="J29" s="102"/>
      <c r="K29" s="102"/>
      <c r="L29" s="111"/>
    </row>
    <row r="30" spans="1:12">
      <c r="A30" t="s">
        <v>426</v>
      </c>
      <c r="B30" s="99"/>
      <c r="C30" s="117"/>
      <c r="D30" s="100"/>
      <c r="E30" s="100"/>
      <c r="F30" s="110"/>
      <c r="H30" s="99"/>
      <c r="I30" s="117"/>
      <c r="J30" s="100"/>
      <c r="K30" s="100"/>
      <c r="L30" s="110"/>
    </row>
    <row r="31" spans="1:12">
      <c r="A31" t="s">
        <v>430</v>
      </c>
      <c r="B31" s="99"/>
      <c r="C31" s="117"/>
      <c r="D31" s="100"/>
      <c r="E31" s="100"/>
      <c r="F31" s="110"/>
      <c r="H31" s="99"/>
      <c r="I31" s="117"/>
      <c r="J31" s="100"/>
      <c r="K31" s="100"/>
      <c r="L31" s="110"/>
    </row>
    <row r="32" spans="1:12">
      <c r="A32" t="s">
        <v>843</v>
      </c>
      <c r="B32" s="99"/>
      <c r="C32" s="117"/>
      <c r="D32" s="100"/>
      <c r="E32" s="100"/>
      <c r="F32" s="110"/>
      <c r="H32" s="99"/>
      <c r="I32" s="117"/>
      <c r="J32" s="100"/>
      <c r="K32" s="100"/>
      <c r="L32" s="110"/>
    </row>
    <row r="33" spans="1:12">
      <c r="A33" t="s">
        <v>844</v>
      </c>
      <c r="B33" s="99"/>
      <c r="C33" s="117"/>
      <c r="D33" s="100"/>
      <c r="E33" s="100"/>
      <c r="F33" s="110"/>
      <c r="H33" s="99"/>
      <c r="I33" s="117"/>
      <c r="J33" s="100"/>
      <c r="K33" s="100"/>
      <c r="L33" s="110"/>
    </row>
    <row r="34" spans="1:12">
      <c r="B34" s="99"/>
      <c r="C34" s="117"/>
      <c r="D34" s="100"/>
      <c r="E34" s="100"/>
      <c r="F34" s="110"/>
      <c r="H34" s="99"/>
      <c r="I34" s="117"/>
      <c r="J34" s="100"/>
      <c r="K34" s="100"/>
      <c r="L34" s="110"/>
    </row>
    <row r="35" spans="1:12">
      <c r="B35" s="99"/>
      <c r="C35" s="117"/>
      <c r="D35" s="100"/>
      <c r="E35" s="100"/>
      <c r="F35" s="110"/>
      <c r="H35" s="99"/>
      <c r="I35" s="117"/>
      <c r="J35" s="100"/>
      <c r="K35" s="100"/>
      <c r="L35" s="110"/>
    </row>
    <row r="36" spans="1:12">
      <c r="B36" s="99"/>
      <c r="C36" s="117"/>
      <c r="D36" s="100"/>
      <c r="E36" s="100"/>
      <c r="F36" s="110"/>
      <c r="H36" s="99"/>
      <c r="I36" s="117"/>
      <c r="J36" s="100"/>
      <c r="K36" s="100"/>
      <c r="L36" s="110"/>
    </row>
    <row r="37" spans="1:12">
      <c r="B37" s="99"/>
      <c r="C37" s="117"/>
      <c r="D37" s="100"/>
      <c r="E37" s="100"/>
      <c r="F37" s="110"/>
      <c r="H37" s="99"/>
      <c r="I37" s="117"/>
      <c r="J37" s="100"/>
      <c r="K37" s="100"/>
      <c r="L37" s="110"/>
    </row>
    <row r="38" spans="1:12" s="1" customFormat="1">
      <c r="A38" s="1" t="s">
        <v>427</v>
      </c>
      <c r="B38" s="101"/>
      <c r="C38" s="118"/>
      <c r="D38" s="102"/>
      <c r="E38" s="102"/>
      <c r="F38" s="111"/>
      <c r="H38" s="101"/>
      <c r="I38" s="118"/>
      <c r="J38" s="102"/>
      <c r="K38" s="102"/>
      <c r="L38" s="111"/>
    </row>
    <row r="39" spans="1:12">
      <c r="A39" t="s">
        <v>428</v>
      </c>
      <c r="B39" s="99"/>
      <c r="C39" s="117"/>
      <c r="D39" s="100"/>
      <c r="E39" s="100"/>
      <c r="F39" s="110"/>
      <c r="H39" s="99"/>
      <c r="I39" s="117"/>
      <c r="J39" s="100"/>
      <c r="K39" s="100"/>
      <c r="L39" s="110"/>
    </row>
    <row r="40" spans="1:12">
      <c r="A40" t="s">
        <v>429</v>
      </c>
      <c r="B40" s="99"/>
      <c r="C40" s="117"/>
      <c r="D40" s="100"/>
      <c r="E40" s="100"/>
      <c r="F40" s="110"/>
      <c r="H40" s="99"/>
      <c r="I40" s="117"/>
      <c r="J40" s="100"/>
      <c r="K40" s="100"/>
      <c r="L40" s="110"/>
    </row>
    <row r="41" spans="1:12">
      <c r="A41" t="s">
        <v>543</v>
      </c>
      <c r="B41" s="99"/>
      <c r="C41" s="117"/>
      <c r="D41" s="100"/>
      <c r="E41" s="100"/>
      <c r="F41" s="110"/>
      <c r="H41" s="99"/>
      <c r="I41" s="117"/>
      <c r="J41" s="100"/>
      <c r="K41" s="100"/>
      <c r="L41" s="110"/>
    </row>
    <row r="42" spans="1:12" s="22" customFormat="1">
      <c r="A42" s="22" t="s">
        <v>340</v>
      </c>
      <c r="B42" s="99"/>
      <c r="C42" s="117"/>
      <c r="D42" s="100"/>
      <c r="E42" s="100"/>
      <c r="F42" s="110"/>
      <c r="G42" s="47"/>
      <c r="H42" s="99"/>
      <c r="I42" s="117"/>
      <c r="J42" s="100"/>
      <c r="K42" s="100"/>
      <c r="L42" s="110"/>
    </row>
    <row r="43" spans="1:12" s="22" customFormat="1">
      <c r="A43" s="22" t="s">
        <v>544</v>
      </c>
      <c r="B43" s="99"/>
      <c r="C43" s="117"/>
      <c r="D43" s="100"/>
      <c r="E43" s="100"/>
      <c r="F43" s="110"/>
      <c r="G43" s="47"/>
      <c r="H43" s="99"/>
      <c r="I43" s="117"/>
      <c r="J43" s="100"/>
      <c r="K43" s="100"/>
      <c r="L43" s="110"/>
    </row>
    <row r="44" spans="1:12" s="22" customFormat="1">
      <c r="A44" s="22" t="s">
        <v>572</v>
      </c>
      <c r="B44" s="99"/>
      <c r="C44" s="117"/>
      <c r="D44" s="100"/>
      <c r="E44" s="100"/>
      <c r="F44" s="110"/>
      <c r="G44" s="47"/>
      <c r="H44" s="99"/>
      <c r="I44" s="117"/>
      <c r="J44" s="100"/>
      <c r="K44" s="100"/>
      <c r="L44" s="110"/>
    </row>
    <row r="45" spans="1:12">
      <c r="B45" s="99"/>
      <c r="C45" s="117"/>
      <c r="D45" s="100"/>
      <c r="E45" s="100"/>
      <c r="F45" s="110"/>
      <c r="H45" s="99"/>
      <c r="I45" s="117"/>
      <c r="J45" s="100"/>
      <c r="K45" s="100"/>
      <c r="L45" s="110"/>
    </row>
    <row r="46" spans="1:12">
      <c r="B46" s="99"/>
      <c r="C46" s="117"/>
      <c r="D46" s="100"/>
      <c r="E46" s="100"/>
      <c r="F46" s="110"/>
      <c r="H46" s="99"/>
      <c r="I46" s="117"/>
      <c r="J46" s="100"/>
      <c r="K46" s="100"/>
      <c r="L46" s="110"/>
    </row>
    <row r="47" spans="1:12">
      <c r="B47" s="99"/>
      <c r="C47" s="117"/>
      <c r="D47" s="100"/>
      <c r="E47" s="100"/>
      <c r="F47" s="110"/>
      <c r="H47" s="99"/>
      <c r="I47" s="117"/>
      <c r="J47" s="100"/>
      <c r="K47" s="100"/>
      <c r="L47" s="110"/>
    </row>
    <row r="48" spans="1:12" s="1" customFormat="1">
      <c r="A48" s="1" t="s">
        <v>315</v>
      </c>
      <c r="B48" s="101"/>
      <c r="C48" s="118"/>
      <c r="D48" s="102"/>
      <c r="E48" s="102"/>
      <c r="F48" s="111"/>
      <c r="H48" s="101"/>
      <c r="I48" s="118"/>
      <c r="J48" s="102"/>
      <c r="K48" s="102"/>
      <c r="L48" s="111"/>
    </row>
    <row r="49" spans="1:12">
      <c r="A49" t="s">
        <v>432</v>
      </c>
      <c r="B49" s="99"/>
      <c r="C49" s="117"/>
      <c r="D49" s="100"/>
      <c r="E49" s="100"/>
      <c r="F49" s="110"/>
      <c r="H49" s="99"/>
      <c r="I49" s="117"/>
      <c r="J49" s="100"/>
      <c r="K49" s="100"/>
      <c r="L49" s="110"/>
    </row>
    <row r="50" spans="1:12">
      <c r="A50" t="s">
        <v>433</v>
      </c>
      <c r="B50" s="99"/>
      <c r="C50" s="117"/>
      <c r="D50" s="100"/>
      <c r="E50" s="100"/>
      <c r="F50" s="110"/>
      <c r="H50" s="99"/>
      <c r="I50" s="117"/>
      <c r="J50" s="100"/>
      <c r="K50" s="100"/>
      <c r="L50" s="110"/>
    </row>
    <row r="51" spans="1:12">
      <c r="B51" s="99"/>
      <c r="C51" s="117"/>
      <c r="D51" s="100"/>
      <c r="E51" s="100"/>
      <c r="F51" s="110"/>
      <c r="H51" s="99"/>
      <c r="I51" s="117"/>
      <c r="J51" s="100"/>
      <c r="K51" s="100"/>
      <c r="L51" s="110"/>
    </row>
    <row r="52" spans="1:12">
      <c r="B52" s="99"/>
      <c r="C52" s="117"/>
      <c r="D52" s="100"/>
      <c r="E52" s="100"/>
      <c r="F52" s="110"/>
      <c r="H52" s="99"/>
      <c r="I52" s="117"/>
      <c r="J52" s="100"/>
      <c r="K52" s="100"/>
      <c r="L52" s="110"/>
    </row>
    <row r="53" spans="1:12">
      <c r="B53" s="99"/>
      <c r="C53" s="117"/>
      <c r="D53" s="100"/>
      <c r="E53" s="100"/>
      <c r="F53" s="110"/>
      <c r="H53" s="99"/>
      <c r="I53" s="117"/>
      <c r="J53" s="100"/>
      <c r="K53" s="100"/>
      <c r="L53" s="110"/>
    </row>
    <row r="54" spans="1:12" s="1" customFormat="1">
      <c r="A54" s="1" t="s">
        <v>434</v>
      </c>
      <c r="B54" s="101"/>
      <c r="C54" s="118"/>
      <c r="D54" s="102"/>
      <c r="E54" s="102"/>
      <c r="F54" s="111"/>
      <c r="H54" s="101"/>
      <c r="I54" s="118"/>
      <c r="J54" s="102"/>
      <c r="K54" s="102"/>
      <c r="L54" s="111"/>
    </row>
    <row r="55" spans="1:12">
      <c r="A55" t="s">
        <v>435</v>
      </c>
      <c r="B55" s="99"/>
      <c r="C55" s="117"/>
      <c r="D55" s="100"/>
      <c r="E55" s="100"/>
      <c r="F55" s="110"/>
      <c r="H55" s="99"/>
      <c r="I55" s="117"/>
      <c r="J55" s="100"/>
      <c r="K55" s="100"/>
      <c r="L55" s="110"/>
    </row>
    <row r="56" spans="1:12">
      <c r="A56" t="s">
        <v>436</v>
      </c>
      <c r="B56" s="99"/>
      <c r="C56" s="117"/>
      <c r="D56" s="100"/>
      <c r="E56" s="100"/>
      <c r="F56" s="110"/>
      <c r="H56" s="99"/>
      <c r="I56" s="117"/>
      <c r="J56" s="100"/>
      <c r="K56" s="100"/>
      <c r="L56" s="110"/>
    </row>
    <row r="57" spans="1:12">
      <c r="A57" t="s">
        <v>437</v>
      </c>
      <c r="B57" s="99"/>
      <c r="C57" s="117"/>
      <c r="D57" s="100"/>
      <c r="E57" s="100"/>
      <c r="F57" s="110"/>
      <c r="H57" s="99"/>
      <c r="I57" s="117"/>
      <c r="J57" s="100"/>
      <c r="K57" s="100"/>
      <c r="L57" s="110"/>
    </row>
    <row r="58" spans="1:12">
      <c r="A58" t="s">
        <v>438</v>
      </c>
      <c r="B58" s="99"/>
      <c r="C58" s="117"/>
      <c r="D58" s="100"/>
      <c r="E58" s="100"/>
      <c r="F58" s="110"/>
      <c r="H58" s="99"/>
      <c r="I58" s="117"/>
      <c r="J58" s="100"/>
      <c r="K58" s="100"/>
      <c r="L58" s="110"/>
    </row>
    <row r="59" spans="1:12">
      <c r="A59" t="s">
        <v>439</v>
      </c>
      <c r="B59" s="99"/>
      <c r="C59" s="117"/>
      <c r="D59" s="100"/>
      <c r="E59" s="100"/>
      <c r="F59" s="110"/>
      <c r="H59" s="99"/>
      <c r="I59" s="117"/>
      <c r="J59" s="100"/>
      <c r="K59" s="100"/>
      <c r="L59" s="110"/>
    </row>
    <row r="60" spans="1:12">
      <c r="A60" t="s">
        <v>440</v>
      </c>
      <c r="B60" s="99"/>
      <c r="C60" s="117"/>
      <c r="D60" s="100"/>
      <c r="E60" s="100"/>
      <c r="F60" s="110"/>
      <c r="H60" s="99"/>
      <c r="I60" s="117"/>
      <c r="J60" s="100"/>
      <c r="K60" s="100"/>
      <c r="L60" s="110"/>
    </row>
    <row r="61" spans="1:12">
      <c r="A61" t="s">
        <v>420</v>
      </c>
      <c r="B61" s="99"/>
      <c r="C61" s="117"/>
      <c r="D61" s="100"/>
      <c r="E61" s="100"/>
      <c r="F61" s="110"/>
      <c r="H61" s="99"/>
      <c r="I61" s="117"/>
      <c r="J61" s="100"/>
      <c r="K61" s="100"/>
      <c r="L61" s="110"/>
    </row>
    <row r="62" spans="1:12">
      <c r="A62" t="s">
        <v>441</v>
      </c>
      <c r="B62" s="99"/>
      <c r="C62" s="117"/>
      <c r="D62" s="100"/>
      <c r="E62" s="100"/>
      <c r="F62" s="110"/>
      <c r="H62" s="99"/>
      <c r="I62" s="117"/>
      <c r="J62" s="100"/>
      <c r="K62" s="100"/>
      <c r="L62" s="110"/>
    </row>
    <row r="63" spans="1:12">
      <c r="A63" t="s">
        <v>545</v>
      </c>
      <c r="B63" s="99"/>
      <c r="C63" s="117"/>
      <c r="D63" s="100"/>
      <c r="E63" s="100"/>
      <c r="F63" s="110"/>
      <c r="H63" s="99"/>
      <c r="I63" s="117"/>
      <c r="J63" s="100"/>
      <c r="K63" s="100"/>
      <c r="L63" s="110"/>
    </row>
    <row r="64" spans="1:12">
      <c r="A64" t="s">
        <v>546</v>
      </c>
      <c r="B64" s="99"/>
      <c r="C64" s="117"/>
      <c r="D64" s="100"/>
      <c r="E64" s="100"/>
      <c r="F64" s="110"/>
      <c r="H64" s="99"/>
      <c r="I64" s="117"/>
      <c r="J64" s="100"/>
      <c r="K64" s="100"/>
      <c r="L64" s="110"/>
    </row>
    <row r="65" spans="1:12" s="22" customFormat="1">
      <c r="A65" s="22" t="s">
        <v>547</v>
      </c>
      <c r="B65" s="99"/>
      <c r="C65" s="117"/>
      <c r="D65" s="100"/>
      <c r="E65" s="100"/>
      <c r="F65" s="110"/>
      <c r="G65" s="47"/>
      <c r="H65" s="99"/>
      <c r="I65" s="117"/>
      <c r="J65" s="100"/>
      <c r="K65" s="100"/>
      <c r="L65" s="110"/>
    </row>
    <row r="66" spans="1:12">
      <c r="B66" s="99"/>
      <c r="C66" s="117"/>
      <c r="D66" s="100"/>
      <c r="E66" s="100"/>
      <c r="F66" s="110"/>
      <c r="H66" s="99"/>
      <c r="I66" s="117"/>
      <c r="J66" s="100"/>
      <c r="K66" s="100"/>
      <c r="L66" s="110"/>
    </row>
    <row r="67" spans="1:12" s="1" customFormat="1">
      <c r="A67" s="1" t="s">
        <v>446</v>
      </c>
      <c r="B67" s="101"/>
      <c r="C67" s="118"/>
      <c r="D67" s="102"/>
      <c r="E67" s="102"/>
      <c r="F67" s="111"/>
      <c r="H67" s="101"/>
      <c r="I67" s="118"/>
      <c r="J67" s="102"/>
      <c r="K67" s="102"/>
      <c r="L67" s="111"/>
    </row>
    <row r="68" spans="1:12">
      <c r="A68" t="s">
        <v>369</v>
      </c>
      <c r="B68" s="99"/>
      <c r="C68" s="117"/>
      <c r="D68" s="100"/>
      <c r="E68" s="100"/>
      <c r="F68" s="110"/>
      <c r="H68" s="99"/>
      <c r="I68" s="117"/>
      <c r="J68" s="100"/>
      <c r="K68" s="100"/>
      <c r="L68" s="110"/>
    </row>
    <row r="69" spans="1:12">
      <c r="A69" t="s">
        <v>370</v>
      </c>
      <c r="B69" s="99"/>
      <c r="C69" s="117"/>
      <c r="D69" s="100"/>
      <c r="E69" s="100"/>
      <c r="F69" s="110"/>
      <c r="H69" s="99"/>
      <c r="I69" s="117"/>
      <c r="J69" s="100"/>
      <c r="K69" s="100"/>
      <c r="L69" s="110"/>
    </row>
    <row r="70" spans="1:12">
      <c r="A70" t="s">
        <v>447</v>
      </c>
      <c r="B70" s="99"/>
      <c r="C70" s="117"/>
      <c r="D70" s="100"/>
      <c r="E70" s="100"/>
      <c r="F70" s="110"/>
      <c r="H70" s="99"/>
      <c r="I70" s="117"/>
      <c r="J70" s="100"/>
      <c r="K70" s="100"/>
      <c r="L70" s="110"/>
    </row>
    <row r="71" spans="1:12">
      <c r="A71" t="s">
        <v>448</v>
      </c>
      <c r="B71" s="99"/>
      <c r="C71" s="117"/>
      <c r="D71" s="100"/>
      <c r="E71" s="100"/>
      <c r="F71" s="110"/>
      <c r="H71" s="99"/>
      <c r="I71" s="117"/>
      <c r="J71" s="100"/>
      <c r="K71" s="100"/>
      <c r="L71" s="110"/>
    </row>
    <row r="72" spans="1:12">
      <c r="A72" t="s">
        <v>441</v>
      </c>
      <c r="B72" s="99"/>
      <c r="C72" s="117"/>
      <c r="D72" s="100"/>
      <c r="E72" s="100"/>
      <c r="F72" s="110"/>
      <c r="H72" s="99"/>
      <c r="I72" s="117"/>
      <c r="J72" s="100"/>
      <c r="K72" s="100"/>
      <c r="L72" s="110"/>
    </row>
    <row r="73" spans="1:12">
      <c r="B73" s="99"/>
      <c r="C73" s="117"/>
      <c r="D73" s="100"/>
      <c r="E73" s="100"/>
      <c r="F73" s="110"/>
      <c r="H73" s="99"/>
      <c r="I73" s="117"/>
      <c r="J73" s="100"/>
      <c r="K73" s="100"/>
      <c r="L73" s="110"/>
    </row>
    <row r="74" spans="1:12">
      <c r="B74" s="99"/>
      <c r="C74" s="117"/>
      <c r="D74" s="100"/>
      <c r="E74" s="100"/>
      <c r="F74" s="110"/>
      <c r="H74" s="99"/>
      <c r="I74" s="117"/>
      <c r="J74" s="100"/>
      <c r="K74" s="100"/>
      <c r="L74" s="110"/>
    </row>
    <row r="75" spans="1:12">
      <c r="B75" s="99"/>
      <c r="C75" s="117"/>
      <c r="D75" s="100"/>
      <c r="E75" s="100"/>
      <c r="F75" s="110"/>
      <c r="H75" s="99"/>
      <c r="I75" s="117"/>
      <c r="J75" s="100"/>
      <c r="K75" s="100"/>
      <c r="L75" s="110"/>
    </row>
    <row r="76" spans="1:12">
      <c r="B76" s="99"/>
      <c r="C76" s="117"/>
      <c r="D76" s="100"/>
      <c r="E76" s="100"/>
      <c r="F76" s="110"/>
      <c r="H76" s="99"/>
      <c r="I76" s="117"/>
      <c r="J76" s="100"/>
      <c r="K76" s="100"/>
      <c r="L76" s="110"/>
    </row>
    <row r="77" spans="1:12" s="1" customFormat="1">
      <c r="A77" s="1" t="s">
        <v>449</v>
      </c>
      <c r="B77" s="101"/>
      <c r="C77" s="118"/>
      <c r="D77" s="102"/>
      <c r="E77" s="102"/>
      <c r="F77" s="111"/>
      <c r="H77" s="101"/>
      <c r="I77" s="118"/>
      <c r="J77" s="102"/>
      <c r="K77" s="102"/>
      <c r="L77" s="111"/>
    </row>
    <row r="78" spans="1:12">
      <c r="A78" t="s">
        <v>369</v>
      </c>
      <c r="B78" s="99"/>
      <c r="C78" s="117"/>
      <c r="D78" s="100"/>
      <c r="E78" s="100"/>
      <c r="F78" s="110"/>
      <c r="H78" s="99"/>
      <c r="I78" s="117"/>
      <c r="J78" s="100"/>
      <c r="K78" s="100"/>
      <c r="L78" s="110"/>
    </row>
    <row r="79" spans="1:12">
      <c r="A79" t="s">
        <v>370</v>
      </c>
      <c r="B79" s="99"/>
      <c r="C79" s="117"/>
      <c r="D79" s="100"/>
      <c r="E79" s="100"/>
      <c r="F79" s="110"/>
      <c r="H79" s="99"/>
      <c r="I79" s="117"/>
      <c r="J79" s="100"/>
      <c r="K79" s="100"/>
      <c r="L79" s="110"/>
    </row>
    <row r="80" spans="1:12">
      <c r="A80" t="s">
        <v>450</v>
      </c>
      <c r="B80" s="99"/>
      <c r="C80" s="117"/>
      <c r="D80" s="100"/>
      <c r="E80" s="100"/>
      <c r="F80" s="110"/>
      <c r="H80" s="99"/>
      <c r="I80" s="117"/>
      <c r="J80" s="100"/>
      <c r="K80" s="100"/>
      <c r="L80" s="110"/>
    </row>
    <row r="81" spans="1:12">
      <c r="A81" t="s">
        <v>451</v>
      </c>
      <c r="B81" s="99"/>
      <c r="C81" s="117"/>
      <c r="D81" s="100"/>
      <c r="E81" s="100"/>
      <c r="F81" s="110"/>
      <c r="H81" s="99"/>
      <c r="I81" s="117"/>
      <c r="J81" s="100"/>
      <c r="K81" s="100"/>
      <c r="L81" s="110"/>
    </row>
    <row r="82" spans="1:12">
      <c r="A82" t="s">
        <v>452</v>
      </c>
      <c r="B82" s="99"/>
      <c r="C82" s="117"/>
      <c r="D82" s="100"/>
      <c r="E82" s="100"/>
      <c r="F82" s="110"/>
      <c r="H82" s="99"/>
      <c r="I82" s="117"/>
      <c r="J82" s="100"/>
      <c r="K82" s="100"/>
      <c r="L82" s="110"/>
    </row>
    <row r="83" spans="1:12">
      <c r="A83" t="s">
        <v>453</v>
      </c>
      <c r="B83" s="99"/>
      <c r="C83" s="117"/>
      <c r="D83" s="100"/>
      <c r="E83" s="100"/>
      <c r="F83" s="110"/>
      <c r="H83" s="99"/>
      <c r="I83" s="117"/>
      <c r="J83" s="100"/>
      <c r="K83" s="100"/>
      <c r="L83" s="110"/>
    </row>
    <row r="84" spans="1:12">
      <c r="B84" s="99"/>
      <c r="C84" s="117"/>
      <c r="D84" s="100"/>
      <c r="E84" s="100"/>
      <c r="F84" s="110"/>
      <c r="H84" s="99"/>
      <c r="I84" s="117"/>
      <c r="J84" s="100"/>
      <c r="K84" s="100"/>
      <c r="L84" s="110"/>
    </row>
    <row r="85" spans="1:12">
      <c r="B85" s="99"/>
      <c r="C85" s="117"/>
      <c r="D85" s="100"/>
      <c r="E85" s="100"/>
      <c r="F85" s="110"/>
      <c r="H85" s="99"/>
      <c r="I85" s="117"/>
      <c r="J85" s="100"/>
      <c r="K85" s="100"/>
      <c r="L85" s="110"/>
    </row>
    <row r="86" spans="1:12">
      <c r="B86" s="99"/>
      <c r="C86" s="117"/>
      <c r="D86" s="100"/>
      <c r="E86" s="100"/>
      <c r="F86" s="110"/>
      <c r="H86" s="99"/>
      <c r="I86" s="117"/>
      <c r="J86" s="100"/>
      <c r="K86" s="100"/>
      <c r="L86" s="110"/>
    </row>
    <row r="87" spans="1:12" s="1" customFormat="1">
      <c r="A87" s="1" t="s">
        <v>454</v>
      </c>
      <c r="B87" s="101"/>
      <c r="C87" s="118"/>
      <c r="D87" s="102"/>
      <c r="E87" s="102"/>
      <c r="F87" s="111"/>
      <c r="H87" s="101"/>
      <c r="I87" s="118"/>
      <c r="J87" s="102"/>
      <c r="K87" s="102"/>
      <c r="L87" s="111"/>
    </row>
    <row r="88" spans="1:12">
      <c r="B88" s="99"/>
      <c r="C88" s="117"/>
      <c r="D88" s="100"/>
      <c r="E88" s="100"/>
      <c r="F88" s="110"/>
      <c r="H88" s="99"/>
      <c r="I88" s="117"/>
      <c r="J88" s="100"/>
      <c r="K88" s="100"/>
      <c r="L88" s="110"/>
    </row>
    <row r="89" spans="1:12">
      <c r="B89" s="99"/>
      <c r="C89" s="117"/>
      <c r="D89" s="100"/>
      <c r="E89" s="100"/>
      <c r="F89" s="110"/>
      <c r="H89" s="99"/>
      <c r="I89" s="117"/>
      <c r="J89" s="100"/>
      <c r="K89" s="100"/>
      <c r="L89" s="110"/>
    </row>
    <row r="90" spans="1:12">
      <c r="B90" s="99"/>
      <c r="C90" s="117"/>
      <c r="D90" s="100"/>
      <c r="E90" s="100"/>
      <c r="F90" s="110"/>
      <c r="H90" s="99"/>
      <c r="I90" s="117"/>
      <c r="J90" s="100"/>
      <c r="K90" s="100"/>
      <c r="L90" s="110"/>
    </row>
    <row r="91" spans="1:12">
      <c r="B91" s="99"/>
      <c r="C91" s="117"/>
      <c r="D91" s="100"/>
      <c r="E91" s="100"/>
      <c r="F91" s="110"/>
      <c r="H91" s="99"/>
      <c r="I91" s="117"/>
      <c r="J91" s="100"/>
      <c r="K91" s="100"/>
      <c r="L91" s="110"/>
    </row>
    <row r="92" spans="1:12">
      <c r="B92" s="99"/>
      <c r="C92" s="117"/>
      <c r="D92" s="100"/>
      <c r="E92" s="100"/>
      <c r="F92" s="110"/>
      <c r="H92" s="99"/>
      <c r="I92" s="117"/>
      <c r="J92" s="100"/>
      <c r="K92" s="100"/>
      <c r="L92" s="110"/>
    </row>
    <row r="93" spans="1:12">
      <c r="B93" s="99"/>
      <c r="C93" s="117"/>
      <c r="D93" s="100"/>
      <c r="E93" s="100"/>
      <c r="F93" s="110"/>
      <c r="H93" s="99"/>
      <c r="I93" s="117"/>
      <c r="J93" s="100"/>
      <c r="K93" s="100"/>
      <c r="L93" s="110"/>
    </row>
    <row r="94" spans="1:12" s="1" customFormat="1">
      <c r="A94" s="1" t="s">
        <v>536</v>
      </c>
      <c r="B94" s="101"/>
      <c r="C94" s="118"/>
      <c r="D94" s="102"/>
      <c r="E94" s="102"/>
      <c r="F94" s="111"/>
      <c r="H94" s="101"/>
      <c r="I94" s="118"/>
      <c r="J94" s="102"/>
      <c r="K94" s="102"/>
      <c r="L94" s="111"/>
    </row>
    <row r="95" spans="1:12">
      <c r="A95" t="s">
        <v>537</v>
      </c>
      <c r="B95" s="99"/>
      <c r="C95" s="117"/>
      <c r="D95" s="100"/>
      <c r="E95" s="100"/>
      <c r="F95" s="110"/>
      <c r="H95" s="99"/>
      <c r="I95" s="117"/>
      <c r="J95" s="100"/>
      <c r="K95" s="100"/>
      <c r="L95" s="110"/>
    </row>
    <row r="96" spans="1:12">
      <c r="A96" t="s">
        <v>538</v>
      </c>
      <c r="B96" s="99"/>
      <c r="C96" s="117"/>
      <c r="D96" s="100"/>
      <c r="E96" s="100"/>
      <c r="F96" s="110"/>
      <c r="H96" s="99"/>
      <c r="I96" s="117"/>
      <c r="J96" s="100"/>
      <c r="K96" s="100"/>
      <c r="L96" s="110"/>
    </row>
    <row r="97" spans="1:12">
      <c r="A97" t="s">
        <v>539</v>
      </c>
      <c r="B97" s="99"/>
      <c r="C97" s="117"/>
      <c r="D97" s="100"/>
      <c r="E97" s="100"/>
      <c r="F97" s="110"/>
      <c r="H97" s="99"/>
      <c r="I97" s="117"/>
      <c r="J97" s="100"/>
      <c r="K97" s="100"/>
      <c r="L97" s="110"/>
    </row>
    <row r="98" spans="1:12">
      <c r="A98" t="s">
        <v>540</v>
      </c>
      <c r="B98" s="99"/>
      <c r="C98" s="117"/>
      <c r="D98" s="100"/>
      <c r="E98" s="100"/>
      <c r="F98" s="110"/>
      <c r="H98" s="99"/>
      <c r="I98" s="117"/>
      <c r="J98" s="100"/>
      <c r="K98" s="100"/>
      <c r="L98" s="110"/>
    </row>
    <row r="99" spans="1:12">
      <c r="A99" t="s">
        <v>541</v>
      </c>
      <c r="B99" s="99"/>
      <c r="C99" s="117"/>
      <c r="D99" s="100"/>
      <c r="E99" s="100"/>
      <c r="F99" s="110"/>
      <c r="H99" s="99"/>
      <c r="I99" s="117"/>
      <c r="J99" s="100"/>
      <c r="K99" s="100"/>
      <c r="L99" s="110"/>
    </row>
    <row r="100" spans="1:12">
      <c r="B100" s="99"/>
      <c r="C100" s="117"/>
      <c r="D100" s="100"/>
      <c r="E100" s="100"/>
      <c r="F100" s="110"/>
      <c r="H100" s="99"/>
      <c r="I100" s="117"/>
      <c r="J100" s="100"/>
      <c r="K100" s="100"/>
      <c r="L100" s="110"/>
    </row>
    <row r="101" spans="1:12">
      <c r="B101" s="99"/>
      <c r="C101" s="117"/>
      <c r="D101" s="100"/>
      <c r="E101" s="100"/>
      <c r="F101" s="110"/>
      <c r="H101" s="99"/>
      <c r="I101" s="117"/>
      <c r="J101" s="100"/>
      <c r="K101" s="100"/>
      <c r="L101" s="110"/>
    </row>
    <row r="102" spans="1:12">
      <c r="B102" s="99"/>
      <c r="C102" s="117"/>
      <c r="D102" s="100"/>
      <c r="E102" s="100"/>
      <c r="F102" s="110"/>
      <c r="H102" s="99"/>
      <c r="I102" s="117"/>
      <c r="J102" s="100"/>
      <c r="K102" s="100"/>
      <c r="L102" s="110"/>
    </row>
    <row r="103" spans="1:12">
      <c r="B103" s="99"/>
      <c r="C103" s="117"/>
      <c r="D103" s="100"/>
      <c r="E103" s="100"/>
      <c r="F103" s="110"/>
      <c r="H103" s="99"/>
      <c r="I103" s="117"/>
      <c r="J103" s="100"/>
      <c r="K103" s="100"/>
      <c r="L103" s="110"/>
    </row>
    <row r="104" spans="1:12">
      <c r="B104" s="99"/>
      <c r="C104" s="117"/>
      <c r="D104" s="100"/>
      <c r="E104" s="100"/>
      <c r="F104" s="110"/>
      <c r="H104" s="99"/>
      <c r="I104" s="117"/>
      <c r="J104" s="100"/>
      <c r="K104" s="100"/>
      <c r="L104" s="110"/>
    </row>
    <row r="105" spans="1:12" s="1" customFormat="1">
      <c r="A105" s="1" t="s">
        <v>542</v>
      </c>
      <c r="B105" s="101"/>
      <c r="C105" s="118"/>
      <c r="D105" s="102"/>
      <c r="E105" s="102"/>
      <c r="F105" s="111"/>
      <c r="H105" s="101"/>
      <c r="I105" s="118"/>
      <c r="J105" s="102"/>
      <c r="K105" s="102"/>
      <c r="L105" s="111"/>
    </row>
    <row r="106" spans="1:12" s="3" customFormat="1">
      <c r="A106" s="3" t="s">
        <v>750</v>
      </c>
      <c r="B106" s="103"/>
      <c r="C106" s="119"/>
      <c r="D106" s="104"/>
      <c r="E106" s="104"/>
      <c r="F106" s="112"/>
      <c r="H106" s="103"/>
      <c r="I106" s="119"/>
      <c r="J106" s="104"/>
      <c r="K106" s="104"/>
      <c r="L106" s="112"/>
    </row>
    <row r="107" spans="1:12" s="3" customFormat="1">
      <c r="A107" s="3" t="s">
        <v>751</v>
      </c>
      <c r="B107" s="103"/>
      <c r="C107" s="119"/>
      <c r="D107" s="104"/>
      <c r="E107" s="104"/>
      <c r="F107" s="112"/>
      <c r="H107" s="103"/>
      <c r="I107" s="119"/>
      <c r="J107" s="104"/>
      <c r="K107" s="104"/>
      <c r="L107" s="112"/>
    </row>
    <row r="108" spans="1:12" s="3" customFormat="1">
      <c r="A108" s="3" t="s">
        <v>752</v>
      </c>
      <c r="B108" s="103"/>
      <c r="C108" s="119"/>
      <c r="D108" s="104"/>
      <c r="E108" s="104"/>
      <c r="F108" s="112"/>
      <c r="H108" s="103"/>
      <c r="I108" s="119"/>
      <c r="J108" s="104"/>
      <c r="K108" s="104"/>
      <c r="L108" s="112"/>
    </row>
    <row r="109" spans="1:12" s="3" customFormat="1">
      <c r="A109" s="3" t="s">
        <v>753</v>
      </c>
      <c r="B109" s="103"/>
      <c r="C109" s="119"/>
      <c r="D109" s="104"/>
      <c r="E109" s="104"/>
      <c r="F109" s="112"/>
      <c r="H109" s="103"/>
      <c r="I109" s="119"/>
      <c r="J109" s="104"/>
      <c r="K109" s="104"/>
      <c r="L109" s="112"/>
    </row>
    <row r="110" spans="1:12" s="3" customFormat="1">
      <c r="A110" s="3" t="s">
        <v>754</v>
      </c>
      <c r="B110" s="103"/>
      <c r="C110" s="119"/>
      <c r="D110" s="104"/>
      <c r="E110" s="104"/>
      <c r="F110" s="112"/>
      <c r="H110" s="103"/>
      <c r="I110" s="119"/>
      <c r="J110" s="104"/>
      <c r="K110" s="104"/>
      <c r="L110" s="112"/>
    </row>
    <row r="111" spans="1:12" s="3" customFormat="1">
      <c r="A111" s="3" t="s">
        <v>755</v>
      </c>
      <c r="B111" s="103"/>
      <c r="C111" s="119"/>
      <c r="D111" s="104"/>
      <c r="E111" s="104"/>
      <c r="F111" s="112"/>
      <c r="H111" s="103"/>
      <c r="I111" s="119"/>
      <c r="J111" s="104"/>
      <c r="K111" s="104"/>
      <c r="L111" s="112"/>
    </row>
    <row r="112" spans="1:12" s="3" customFormat="1">
      <c r="A112" s="3" t="s">
        <v>771</v>
      </c>
      <c r="B112" s="103"/>
      <c r="C112" s="119"/>
      <c r="D112" s="104"/>
      <c r="E112" s="104"/>
      <c r="F112" s="112"/>
      <c r="H112" s="103"/>
      <c r="I112" s="119"/>
      <c r="J112" s="104"/>
      <c r="K112" s="104"/>
      <c r="L112" s="112"/>
    </row>
    <row r="113" spans="1:12" s="3" customFormat="1">
      <c r="A113" s="3" t="s">
        <v>772</v>
      </c>
      <c r="B113" s="103"/>
      <c r="C113" s="119"/>
      <c r="D113" s="104"/>
      <c r="E113" s="104"/>
      <c r="F113" s="112"/>
      <c r="H113" s="103"/>
      <c r="I113" s="119"/>
      <c r="J113" s="104"/>
      <c r="K113" s="104"/>
      <c r="L113" s="112"/>
    </row>
    <row r="114" spans="1:12" s="3" customFormat="1">
      <c r="A114" s="3" t="s">
        <v>756</v>
      </c>
      <c r="B114" s="103"/>
      <c r="C114" s="119"/>
      <c r="D114" s="104"/>
      <c r="E114" s="104"/>
      <c r="F114" s="112"/>
      <c r="H114" s="103"/>
      <c r="I114" s="119"/>
      <c r="J114" s="104"/>
      <c r="K114" s="104"/>
      <c r="L114" s="112"/>
    </row>
    <row r="115" spans="1:12" s="3" customFormat="1">
      <c r="A115" s="3" t="s">
        <v>757</v>
      </c>
      <c r="B115" s="103"/>
      <c r="C115" s="119"/>
      <c r="D115" s="104"/>
      <c r="E115" s="104"/>
      <c r="F115" s="112"/>
      <c r="H115" s="103"/>
      <c r="I115" s="119"/>
      <c r="J115" s="104"/>
      <c r="K115" s="104"/>
      <c r="L115" s="112"/>
    </row>
    <row r="116" spans="1:12" s="3" customFormat="1">
      <c r="A116" s="3" t="s">
        <v>758</v>
      </c>
      <c r="B116" s="103"/>
      <c r="C116" s="119"/>
      <c r="D116" s="104"/>
      <c r="E116" s="104"/>
      <c r="F116" s="112"/>
      <c r="H116" s="103"/>
      <c r="I116" s="119"/>
      <c r="J116" s="104"/>
      <c r="K116" s="104"/>
      <c r="L116" s="112"/>
    </row>
    <row r="117" spans="1:12" s="3" customFormat="1">
      <c r="A117" s="3" t="s">
        <v>759</v>
      </c>
      <c r="B117" s="103"/>
      <c r="C117" s="119"/>
      <c r="D117" s="104"/>
      <c r="E117" s="104"/>
      <c r="F117" s="112"/>
      <c r="H117" s="103"/>
      <c r="I117" s="119"/>
      <c r="J117" s="104"/>
      <c r="K117" s="104"/>
      <c r="L117" s="112"/>
    </row>
    <row r="118" spans="1:12" s="3" customFormat="1">
      <c r="A118" s="3" t="s">
        <v>760</v>
      </c>
      <c r="B118" s="103"/>
      <c r="C118" s="119"/>
      <c r="D118" s="104"/>
      <c r="E118" s="104"/>
      <c r="F118" s="112"/>
      <c r="H118" s="103"/>
      <c r="I118" s="119"/>
      <c r="J118" s="104"/>
      <c r="K118" s="104"/>
      <c r="L118" s="112"/>
    </row>
    <row r="119" spans="1:12" s="3" customFormat="1">
      <c r="A119" s="3" t="s">
        <v>761</v>
      </c>
      <c r="B119" s="103"/>
      <c r="C119" s="119"/>
      <c r="D119" s="104"/>
      <c r="E119" s="104"/>
      <c r="F119" s="112"/>
      <c r="H119" s="103"/>
      <c r="I119" s="119"/>
      <c r="J119" s="104"/>
      <c r="K119" s="104"/>
      <c r="L119" s="112"/>
    </row>
    <row r="120" spans="1:12" s="3" customFormat="1">
      <c r="A120" s="3" t="s">
        <v>762</v>
      </c>
      <c r="B120" s="103"/>
      <c r="C120" s="119"/>
      <c r="D120" s="104"/>
      <c r="E120" s="104"/>
      <c r="F120" s="112"/>
      <c r="H120" s="103"/>
      <c r="I120" s="119"/>
      <c r="J120" s="104"/>
      <c r="K120" s="104"/>
      <c r="L120" s="112"/>
    </row>
    <row r="121" spans="1:12" s="3" customFormat="1">
      <c r="A121" s="3" t="s">
        <v>763</v>
      </c>
      <c r="B121" s="103"/>
      <c r="C121" s="119"/>
      <c r="D121" s="104"/>
      <c r="E121" s="104"/>
      <c r="F121" s="112"/>
      <c r="H121" s="103"/>
      <c r="I121" s="119"/>
      <c r="J121" s="104"/>
      <c r="K121" s="104"/>
      <c r="L121" s="112"/>
    </row>
    <row r="122" spans="1:12" s="3" customFormat="1">
      <c r="A122" s="3" t="s">
        <v>764</v>
      </c>
      <c r="B122" s="103"/>
      <c r="C122" s="119"/>
      <c r="D122" s="104"/>
      <c r="E122" s="104"/>
      <c r="F122" s="112"/>
      <c r="H122" s="103"/>
      <c r="I122" s="119"/>
      <c r="J122" s="104"/>
      <c r="K122" s="104"/>
      <c r="L122" s="112"/>
    </row>
    <row r="123" spans="1:12" s="3" customFormat="1">
      <c r="A123" s="3" t="s">
        <v>765</v>
      </c>
      <c r="B123" s="103"/>
      <c r="C123" s="119"/>
      <c r="D123" s="104"/>
      <c r="E123" s="104"/>
      <c r="F123" s="112"/>
      <c r="H123" s="103"/>
      <c r="I123" s="119"/>
      <c r="J123" s="104"/>
      <c r="K123" s="104"/>
      <c r="L123" s="112"/>
    </row>
    <row r="124" spans="1:12" s="3" customFormat="1">
      <c r="A124" s="3" t="s">
        <v>767</v>
      </c>
      <c r="B124" s="103"/>
      <c r="C124" s="119"/>
      <c r="D124" s="104"/>
      <c r="E124" s="104"/>
      <c r="F124" s="112"/>
      <c r="H124" s="103"/>
      <c r="I124" s="119"/>
      <c r="J124" s="104"/>
      <c r="K124" s="104"/>
      <c r="L124" s="112"/>
    </row>
    <row r="125" spans="1:12" s="3" customFormat="1">
      <c r="A125" s="3" t="s">
        <v>768</v>
      </c>
      <c r="B125" s="103"/>
      <c r="C125" s="119"/>
      <c r="D125" s="104"/>
      <c r="E125" s="104"/>
      <c r="F125" s="112"/>
      <c r="H125" s="103"/>
      <c r="I125" s="119"/>
      <c r="J125" s="104"/>
      <c r="K125" s="104"/>
      <c r="L125" s="112"/>
    </row>
    <row r="126" spans="1:12" s="3" customFormat="1">
      <c r="A126" s="3" t="s">
        <v>766</v>
      </c>
      <c r="B126" s="103"/>
      <c r="C126" s="119"/>
      <c r="D126" s="104"/>
      <c r="E126" s="104"/>
      <c r="F126" s="112"/>
      <c r="H126" s="103"/>
      <c r="I126" s="119"/>
      <c r="J126" s="104"/>
      <c r="K126" s="104"/>
      <c r="L126" s="112"/>
    </row>
    <row r="127" spans="1:12" s="3" customFormat="1">
      <c r="A127" s="3" t="s">
        <v>769</v>
      </c>
      <c r="B127" s="103"/>
      <c r="C127" s="119"/>
      <c r="D127" s="104"/>
      <c r="E127" s="104"/>
      <c r="F127" s="112"/>
      <c r="H127" s="103"/>
      <c r="I127" s="119"/>
      <c r="J127" s="104"/>
      <c r="K127" s="104"/>
      <c r="L127" s="112"/>
    </row>
    <row r="128" spans="1:12" s="3" customFormat="1">
      <c r="A128" s="3" t="s">
        <v>770</v>
      </c>
      <c r="B128" s="103"/>
      <c r="C128" s="119"/>
      <c r="D128" s="104"/>
      <c r="E128" s="104"/>
      <c r="F128" s="112"/>
      <c r="H128" s="103"/>
      <c r="I128" s="119"/>
      <c r="J128" s="104"/>
      <c r="K128" s="104"/>
      <c r="L128" s="112"/>
    </row>
    <row r="129" spans="1:12" s="3" customFormat="1">
      <c r="A129" s="3" t="s">
        <v>773</v>
      </c>
      <c r="B129" s="103"/>
      <c r="C129" s="119"/>
      <c r="D129" s="104"/>
      <c r="E129" s="104"/>
      <c r="F129" s="112"/>
      <c r="H129" s="103"/>
      <c r="I129" s="119"/>
      <c r="J129" s="104"/>
      <c r="K129" s="104"/>
      <c r="L129" s="112"/>
    </row>
    <row r="130" spans="1:12" s="3" customFormat="1">
      <c r="A130" s="3" t="s">
        <v>774</v>
      </c>
      <c r="B130" s="103"/>
      <c r="C130" s="119"/>
      <c r="D130" s="104"/>
      <c r="E130" s="104"/>
      <c r="F130" s="112"/>
      <c r="H130" s="103"/>
      <c r="I130" s="119"/>
      <c r="J130" s="104"/>
      <c r="K130" s="104"/>
      <c r="L130" s="112"/>
    </row>
    <row r="131" spans="1:12" s="3" customFormat="1">
      <c r="A131" s="3" t="s">
        <v>834</v>
      </c>
      <c r="B131" s="103"/>
      <c r="C131" s="119"/>
      <c r="D131" s="104"/>
      <c r="E131" s="104"/>
      <c r="F131" s="112"/>
      <c r="H131" s="103"/>
      <c r="I131" s="119"/>
      <c r="J131" s="104"/>
      <c r="K131" s="104"/>
      <c r="L131" s="112"/>
    </row>
    <row r="132" spans="1:12" s="3" customFormat="1">
      <c r="A132" s="3" t="s">
        <v>846</v>
      </c>
      <c r="B132" s="103"/>
      <c r="C132" s="119"/>
      <c r="D132" s="104"/>
      <c r="E132" s="104"/>
      <c r="F132" s="112"/>
      <c r="H132" s="103"/>
      <c r="I132" s="119"/>
      <c r="J132" s="104"/>
      <c r="K132" s="104"/>
      <c r="L132" s="112"/>
    </row>
    <row r="133" spans="1:12" s="3" customFormat="1">
      <c r="B133" s="103"/>
      <c r="C133" s="119"/>
      <c r="D133" s="104"/>
      <c r="E133" s="104"/>
      <c r="F133" s="112"/>
      <c r="H133" s="103"/>
      <c r="I133" s="119"/>
      <c r="J133" s="104"/>
      <c r="K133" s="104"/>
      <c r="L133" s="112"/>
    </row>
    <row r="134" spans="1:12" s="3" customFormat="1">
      <c r="B134" s="103"/>
      <c r="C134" s="119"/>
      <c r="D134" s="104"/>
      <c r="E134" s="104"/>
      <c r="F134" s="112"/>
      <c r="H134" s="103"/>
      <c r="I134" s="119"/>
      <c r="J134" s="104"/>
      <c r="K134" s="104"/>
      <c r="L134" s="112"/>
    </row>
    <row r="135" spans="1:12" s="3" customFormat="1">
      <c r="B135" s="103"/>
      <c r="C135" s="119"/>
      <c r="D135" s="104"/>
      <c r="E135" s="104"/>
      <c r="F135" s="112"/>
      <c r="H135" s="103"/>
      <c r="I135" s="119"/>
      <c r="J135" s="104"/>
      <c r="K135" s="104"/>
      <c r="L135" s="112"/>
    </row>
    <row r="136" spans="1:12" s="3" customFormat="1">
      <c r="B136" s="103"/>
      <c r="C136" s="119"/>
      <c r="D136" s="104"/>
      <c r="E136" s="104"/>
      <c r="F136" s="112"/>
      <c r="H136" s="103"/>
      <c r="I136" s="119"/>
      <c r="J136" s="104"/>
      <c r="K136" s="104"/>
      <c r="L136" s="112"/>
    </row>
    <row r="137" spans="1:12" s="3" customFormat="1">
      <c r="B137" s="103"/>
      <c r="C137" s="119"/>
      <c r="D137" s="104"/>
      <c r="E137" s="104"/>
      <c r="F137" s="112"/>
      <c r="H137" s="103"/>
      <c r="I137" s="119"/>
      <c r="J137" s="104"/>
      <c r="K137" s="104"/>
      <c r="L137" s="112"/>
    </row>
    <row r="138" spans="1:12" s="1" customFormat="1">
      <c r="A138" s="1" t="s">
        <v>571</v>
      </c>
      <c r="B138" s="101"/>
      <c r="C138" s="118"/>
      <c r="D138" s="102"/>
      <c r="E138" s="102"/>
      <c r="F138" s="111"/>
      <c r="H138" s="101"/>
      <c r="I138" s="118"/>
      <c r="J138" s="102"/>
      <c r="K138" s="102"/>
      <c r="L138" s="111"/>
    </row>
    <row r="139" spans="1:12">
      <c r="B139" s="99"/>
      <c r="C139" s="117"/>
      <c r="D139" s="100"/>
      <c r="E139" s="100"/>
      <c r="F139" s="110"/>
      <c r="H139" s="99"/>
      <c r="I139" s="117"/>
      <c r="J139" s="100"/>
      <c r="K139" s="100"/>
      <c r="L139" s="110"/>
    </row>
    <row r="140" spans="1:12" s="22" customFormat="1">
      <c r="B140" s="99"/>
      <c r="C140" s="117"/>
      <c r="D140" s="100"/>
      <c r="E140" s="100"/>
      <c r="F140" s="110"/>
      <c r="G140" s="47"/>
      <c r="H140" s="99"/>
      <c r="I140" s="117"/>
      <c r="J140" s="100"/>
      <c r="K140" s="100"/>
      <c r="L140" s="110"/>
    </row>
    <row r="141" spans="1:12" s="22" customFormat="1">
      <c r="B141" s="99"/>
      <c r="C141" s="117"/>
      <c r="D141" s="100"/>
      <c r="E141" s="100"/>
      <c r="F141" s="110"/>
      <c r="G141" s="47"/>
      <c r="H141" s="99"/>
      <c r="I141" s="117"/>
      <c r="J141" s="100"/>
      <c r="K141" s="100"/>
      <c r="L141" s="110"/>
    </row>
    <row r="142" spans="1:12" s="22" customFormat="1">
      <c r="B142" s="99"/>
      <c r="C142" s="117"/>
      <c r="D142" s="100"/>
      <c r="E142" s="100"/>
      <c r="F142" s="110"/>
      <c r="G142" s="47"/>
      <c r="H142" s="99"/>
      <c r="I142" s="117"/>
      <c r="J142" s="100"/>
      <c r="K142" s="100"/>
      <c r="L142" s="110"/>
    </row>
    <row r="143" spans="1:12" s="1" customFormat="1">
      <c r="A143" s="1" t="s">
        <v>835</v>
      </c>
      <c r="B143" s="101"/>
      <c r="C143" s="118"/>
      <c r="D143" s="102"/>
      <c r="E143" s="102"/>
      <c r="F143" s="111"/>
      <c r="H143" s="101"/>
      <c r="I143" s="118"/>
      <c r="J143" s="102"/>
      <c r="K143" s="102"/>
      <c r="L143" s="111"/>
    </row>
    <row r="144" spans="1:12" s="22" customFormat="1">
      <c r="B144" s="99"/>
      <c r="C144" s="117"/>
      <c r="D144" s="100"/>
      <c r="E144" s="100"/>
      <c r="F144" s="110"/>
      <c r="G144" s="47"/>
      <c r="H144" s="99"/>
      <c r="I144" s="117"/>
      <c r="J144" s="100"/>
      <c r="K144" s="100"/>
      <c r="L144" s="110"/>
    </row>
    <row r="145" spans="1:12" s="22" customFormat="1">
      <c r="B145" s="99"/>
      <c r="C145" s="117"/>
      <c r="D145" s="100"/>
      <c r="E145" s="100"/>
      <c r="F145" s="110"/>
      <c r="G145" s="47"/>
      <c r="H145" s="99"/>
      <c r="I145" s="117"/>
      <c r="J145" s="100"/>
      <c r="K145" s="100"/>
      <c r="L145" s="110"/>
    </row>
    <row r="146" spans="1:12" s="22" customFormat="1">
      <c r="B146" s="99"/>
      <c r="C146" s="117"/>
      <c r="D146" s="100"/>
      <c r="E146" s="100"/>
      <c r="F146" s="110"/>
      <c r="G146" s="47"/>
      <c r="H146" s="99"/>
      <c r="I146" s="117"/>
      <c r="J146" s="100"/>
      <c r="K146" s="100"/>
      <c r="L146" s="110"/>
    </row>
    <row r="147" spans="1:12" s="22" customFormat="1">
      <c r="B147" s="99"/>
      <c r="C147" s="117"/>
      <c r="D147" s="100"/>
      <c r="E147" s="100"/>
      <c r="F147" s="110"/>
      <c r="G147" s="47"/>
      <c r="H147" s="99"/>
      <c r="I147" s="117"/>
      <c r="J147" s="100"/>
      <c r="K147" s="100"/>
      <c r="L147" s="110"/>
    </row>
    <row r="148" spans="1:12" s="22" customFormat="1">
      <c r="B148" s="99"/>
      <c r="C148" s="117"/>
      <c r="D148" s="100"/>
      <c r="E148" s="100"/>
      <c r="F148" s="110"/>
      <c r="G148" s="47"/>
      <c r="H148" s="99"/>
      <c r="I148" s="117"/>
      <c r="J148" s="100"/>
      <c r="K148" s="100"/>
      <c r="L148" s="110"/>
    </row>
    <row r="149" spans="1:12" s="22" customFormat="1">
      <c r="B149" s="99"/>
      <c r="C149" s="117"/>
      <c r="D149" s="100"/>
      <c r="E149" s="100"/>
      <c r="F149" s="110"/>
      <c r="G149" s="47"/>
      <c r="H149" s="99"/>
      <c r="I149" s="117"/>
      <c r="J149" s="100"/>
      <c r="K149" s="100"/>
      <c r="L149" s="110"/>
    </row>
    <row r="150" spans="1:12" s="1" customFormat="1">
      <c r="A150" s="1" t="s">
        <v>707</v>
      </c>
      <c r="B150" s="101"/>
      <c r="C150" s="118"/>
      <c r="D150" s="102"/>
      <c r="E150" s="102"/>
      <c r="F150" s="111"/>
      <c r="H150" s="101"/>
      <c r="I150" s="118"/>
      <c r="J150" s="102"/>
      <c r="K150" s="102"/>
      <c r="L150" s="111"/>
    </row>
    <row r="151" spans="1:12">
      <c r="A151" t="s">
        <v>413</v>
      </c>
      <c r="B151" s="99"/>
      <c r="C151" s="117"/>
      <c r="D151" s="100"/>
      <c r="E151" s="100"/>
      <c r="F151" s="110"/>
      <c r="H151" s="99"/>
      <c r="I151" s="117"/>
      <c r="J151" s="100"/>
      <c r="K151" s="100"/>
      <c r="L151" s="110"/>
    </row>
    <row r="152" spans="1:12">
      <c r="A152" t="s">
        <v>836</v>
      </c>
      <c r="B152" s="99"/>
      <c r="C152" s="117"/>
      <c r="D152" s="100"/>
      <c r="E152" s="100"/>
      <c r="F152" s="110"/>
      <c r="H152" s="99"/>
      <c r="I152" s="117"/>
      <c r="J152" s="100"/>
      <c r="K152" s="100"/>
      <c r="L152" s="110"/>
    </row>
    <row r="153" spans="1:12">
      <c r="A153" t="s">
        <v>837</v>
      </c>
      <c r="B153" s="99"/>
      <c r="C153" s="117"/>
      <c r="D153" s="100"/>
      <c r="E153" s="100"/>
      <c r="F153" s="110"/>
      <c r="H153" s="99"/>
      <c r="I153" s="117"/>
      <c r="J153" s="100"/>
      <c r="K153" s="100"/>
      <c r="L153" s="110"/>
    </row>
    <row r="154" spans="1:12">
      <c r="A154" t="s">
        <v>838</v>
      </c>
      <c r="B154" s="99"/>
      <c r="C154" s="117"/>
      <c r="D154" s="100"/>
      <c r="E154" s="100"/>
      <c r="F154" s="110"/>
      <c r="H154" s="99"/>
      <c r="I154" s="117"/>
      <c r="J154" s="100"/>
      <c r="K154" s="100"/>
      <c r="L154" s="110"/>
    </row>
    <row r="155" spans="1:12" s="22" customFormat="1">
      <c r="B155" s="99"/>
      <c r="C155" s="117"/>
      <c r="D155" s="100"/>
      <c r="E155" s="100"/>
      <c r="F155" s="110"/>
      <c r="G155" s="47"/>
      <c r="H155" s="99"/>
      <c r="I155" s="117"/>
      <c r="J155" s="100"/>
      <c r="K155" s="100"/>
      <c r="L155" s="110"/>
    </row>
    <row r="156" spans="1:12" s="22" customFormat="1">
      <c r="B156" s="99"/>
      <c r="C156" s="117"/>
      <c r="D156" s="100"/>
      <c r="E156" s="100"/>
      <c r="F156" s="110"/>
      <c r="G156" s="47"/>
      <c r="H156" s="99"/>
      <c r="I156" s="117"/>
      <c r="J156" s="100"/>
      <c r="K156" s="100"/>
      <c r="L156" s="110"/>
    </row>
    <row r="157" spans="1:12" s="1" customFormat="1">
      <c r="A157" s="1" t="s">
        <v>142</v>
      </c>
      <c r="B157" s="101"/>
      <c r="C157" s="118"/>
      <c r="D157" s="102"/>
      <c r="E157" s="102"/>
      <c r="F157" s="111"/>
      <c r="H157" s="101"/>
      <c r="I157" s="118"/>
      <c r="J157" s="102"/>
      <c r="K157" s="102"/>
      <c r="L157" s="111"/>
    </row>
    <row r="158" spans="1:12" s="22" customFormat="1">
      <c r="A158" s="22" t="s">
        <v>850</v>
      </c>
      <c r="B158" s="99"/>
      <c r="C158" s="117"/>
      <c r="D158" s="100"/>
      <c r="E158" s="100"/>
      <c r="F158" s="110"/>
      <c r="G158" s="47"/>
      <c r="H158" s="99"/>
      <c r="I158" s="117"/>
      <c r="J158" s="100"/>
      <c r="K158" s="100"/>
      <c r="L158" s="110"/>
    </row>
    <row r="159" spans="1:12" s="22" customFormat="1">
      <c r="A159" s="22" t="s">
        <v>851</v>
      </c>
      <c r="B159" s="99"/>
      <c r="C159" s="117"/>
      <c r="D159" s="100"/>
      <c r="E159" s="100"/>
      <c r="F159" s="110"/>
      <c r="G159" s="47"/>
      <c r="H159" s="99"/>
      <c r="I159" s="117"/>
      <c r="J159" s="100"/>
      <c r="K159" s="100"/>
      <c r="L159" s="110"/>
    </row>
    <row r="160" spans="1:12" s="22" customFormat="1">
      <c r="A160" s="22" t="s">
        <v>852</v>
      </c>
      <c r="B160" s="99"/>
      <c r="C160" s="117"/>
      <c r="D160" s="100"/>
      <c r="E160" s="100"/>
      <c r="F160" s="110"/>
      <c r="G160" s="47"/>
      <c r="H160" s="99"/>
      <c r="I160" s="117"/>
      <c r="J160" s="100"/>
      <c r="K160" s="100"/>
      <c r="L160" s="110"/>
    </row>
    <row r="161" spans="1:12" s="22" customFormat="1">
      <c r="B161" s="99"/>
      <c r="C161" s="117"/>
      <c r="D161" s="100"/>
      <c r="E161" s="100"/>
      <c r="F161" s="110"/>
      <c r="G161" s="47"/>
      <c r="H161" s="99"/>
      <c r="I161" s="117"/>
      <c r="J161" s="100"/>
      <c r="K161" s="100"/>
      <c r="L161" s="110"/>
    </row>
    <row r="162" spans="1:12" s="22" customFormat="1">
      <c r="B162" s="99"/>
      <c r="C162" s="117"/>
      <c r="D162" s="100"/>
      <c r="E162" s="100"/>
      <c r="F162" s="110"/>
      <c r="G162" s="47"/>
      <c r="H162" s="99"/>
      <c r="I162" s="117"/>
      <c r="J162" s="100"/>
      <c r="K162" s="100"/>
      <c r="L162" s="110"/>
    </row>
    <row r="163" spans="1:12" ht="15" customHeight="1">
      <c r="B163" s="99"/>
      <c r="C163" s="117"/>
      <c r="D163" s="100"/>
      <c r="E163" s="100"/>
      <c r="F163" s="110"/>
      <c r="H163" s="99"/>
      <c r="I163" s="117"/>
      <c r="J163" s="100"/>
      <c r="K163" s="100"/>
      <c r="L163" s="110"/>
    </row>
    <row r="164" spans="1:12">
      <c r="B164" s="99"/>
      <c r="C164" s="117"/>
      <c r="D164" s="100"/>
      <c r="E164" s="100"/>
      <c r="F164" s="110"/>
      <c r="H164" s="99"/>
      <c r="I164" s="117"/>
      <c r="J164" s="100"/>
      <c r="K164" s="100"/>
      <c r="L164" s="110"/>
    </row>
    <row r="165" spans="1:12" s="1" customFormat="1">
      <c r="A165" s="1" t="s">
        <v>573</v>
      </c>
      <c r="B165" s="101"/>
      <c r="C165" s="118"/>
      <c r="D165" s="102"/>
      <c r="E165" s="102"/>
      <c r="F165" s="111"/>
      <c r="H165" s="101"/>
      <c r="I165" s="118"/>
      <c r="J165" s="102"/>
      <c r="K165" s="102"/>
      <c r="L165" s="111"/>
    </row>
    <row r="166" spans="1:12">
      <c r="A166" t="s">
        <v>574</v>
      </c>
      <c r="B166" s="99"/>
      <c r="C166" s="117"/>
      <c r="D166" s="100"/>
      <c r="E166" s="100"/>
      <c r="F166" s="110"/>
      <c r="H166" s="99"/>
      <c r="I166" s="117"/>
      <c r="J166" s="100"/>
      <c r="K166" s="100"/>
      <c r="L166" s="110"/>
    </row>
    <row r="167" spans="1:12">
      <c r="A167" t="s">
        <v>575</v>
      </c>
      <c r="B167" s="99"/>
      <c r="C167" s="117"/>
      <c r="D167" s="100"/>
      <c r="E167" s="100"/>
      <c r="F167" s="110"/>
      <c r="H167" s="99"/>
      <c r="I167" s="117"/>
      <c r="J167" s="100"/>
      <c r="K167" s="100"/>
      <c r="L167" s="110"/>
    </row>
    <row r="168" spans="1:12">
      <c r="A168" t="s">
        <v>576</v>
      </c>
      <c r="B168" s="99"/>
      <c r="C168" s="117"/>
      <c r="D168" s="100"/>
      <c r="E168" s="100"/>
      <c r="F168" s="110"/>
      <c r="H168" s="99"/>
      <c r="I168" s="117"/>
      <c r="J168" s="100"/>
      <c r="K168" s="100"/>
      <c r="L168" s="110"/>
    </row>
    <row r="169" spans="1:12">
      <c r="A169" t="s">
        <v>362</v>
      </c>
      <c r="B169" s="99"/>
      <c r="C169" s="117"/>
      <c r="D169" s="100"/>
      <c r="E169" s="100"/>
      <c r="F169" s="110"/>
      <c r="H169" s="99"/>
      <c r="I169" s="117"/>
      <c r="J169" s="100"/>
      <c r="K169" s="100"/>
      <c r="L169" s="110"/>
    </row>
    <row r="170" spans="1:12">
      <c r="A170" t="s">
        <v>577</v>
      </c>
      <c r="B170" s="99"/>
      <c r="C170" s="117"/>
      <c r="D170" s="100"/>
      <c r="E170" s="100"/>
      <c r="F170" s="110"/>
      <c r="H170" s="99"/>
      <c r="I170" s="117"/>
      <c r="J170" s="100"/>
      <c r="K170" s="100"/>
      <c r="L170" s="110"/>
    </row>
    <row r="171" spans="1:12" s="22" customFormat="1">
      <c r="A171" s="22" t="s">
        <v>842</v>
      </c>
      <c r="B171" s="99"/>
      <c r="C171" s="117"/>
      <c r="D171" s="100"/>
      <c r="E171" s="100"/>
      <c r="F171" s="110"/>
      <c r="G171" s="47"/>
      <c r="H171" s="99"/>
      <c r="I171" s="117"/>
      <c r="J171" s="100"/>
      <c r="K171" s="100"/>
      <c r="L171" s="110"/>
    </row>
    <row r="172" spans="1:12">
      <c r="A172" t="s">
        <v>578</v>
      </c>
      <c r="B172" s="99"/>
      <c r="C172" s="117"/>
      <c r="D172" s="100"/>
      <c r="E172" s="100"/>
      <c r="F172" s="110"/>
      <c r="H172" s="99"/>
      <c r="I172" s="117"/>
      <c r="J172" s="100"/>
      <c r="K172" s="100"/>
      <c r="L172" s="110"/>
    </row>
    <row r="173" spans="1:12">
      <c r="B173" s="99"/>
      <c r="C173" s="117"/>
      <c r="D173" s="100"/>
      <c r="E173" s="100"/>
      <c r="F173" s="110"/>
      <c r="H173" s="99"/>
      <c r="I173" s="117"/>
      <c r="J173" s="100"/>
      <c r="K173" s="100"/>
      <c r="L173" s="110"/>
    </row>
    <row r="174" spans="1:12" s="22" customFormat="1">
      <c r="B174" s="99"/>
      <c r="C174" s="117"/>
      <c r="D174" s="100"/>
      <c r="E174" s="100"/>
      <c r="F174" s="110"/>
      <c r="G174" s="47"/>
      <c r="H174" s="99"/>
      <c r="I174" s="117"/>
      <c r="J174" s="100"/>
      <c r="K174" s="100"/>
      <c r="L174" s="110"/>
    </row>
    <row r="175" spans="1:12" s="22" customFormat="1">
      <c r="B175" s="99"/>
      <c r="C175" s="117"/>
      <c r="D175" s="100"/>
      <c r="E175" s="100"/>
      <c r="F175" s="110"/>
      <c r="G175" s="47"/>
      <c r="H175" s="99"/>
      <c r="I175" s="117"/>
      <c r="J175" s="100"/>
      <c r="K175" s="100"/>
      <c r="L175" s="110"/>
    </row>
    <row r="176" spans="1:12" s="1" customFormat="1">
      <c r="A176" s="1" t="s">
        <v>839</v>
      </c>
      <c r="B176" s="101"/>
      <c r="C176" s="118"/>
      <c r="D176" s="102"/>
      <c r="E176" s="102"/>
      <c r="F176" s="111"/>
      <c r="H176" s="101"/>
      <c r="I176" s="118"/>
      <c r="J176" s="102"/>
      <c r="K176" s="102"/>
      <c r="L176" s="111"/>
    </row>
    <row r="177" spans="1:12" s="22" customFormat="1">
      <c r="A177" s="22" t="s">
        <v>840</v>
      </c>
      <c r="B177" s="99"/>
      <c r="C177" s="117"/>
      <c r="D177" s="100"/>
      <c r="E177" s="100"/>
      <c r="F177" s="110"/>
      <c r="G177" s="47"/>
      <c r="H177" s="99"/>
      <c r="I177" s="117"/>
      <c r="J177" s="100"/>
      <c r="K177" s="100"/>
      <c r="L177" s="110"/>
    </row>
    <row r="178" spans="1:12" s="22" customFormat="1">
      <c r="A178" s="22" t="s">
        <v>841</v>
      </c>
      <c r="B178" s="99"/>
      <c r="C178" s="117"/>
      <c r="D178" s="100"/>
      <c r="E178" s="100"/>
      <c r="F178" s="110"/>
      <c r="G178" s="47"/>
      <c r="H178" s="99"/>
      <c r="I178" s="117"/>
      <c r="J178" s="100"/>
      <c r="K178" s="100"/>
      <c r="L178" s="110"/>
    </row>
    <row r="179" spans="1:12" s="22" customFormat="1">
      <c r="B179" s="99"/>
      <c r="C179" s="117"/>
      <c r="D179" s="100"/>
      <c r="E179" s="100"/>
      <c r="F179" s="110"/>
      <c r="G179" s="47"/>
      <c r="H179" s="99"/>
      <c r="I179" s="117"/>
      <c r="J179" s="100"/>
      <c r="K179" s="100"/>
      <c r="L179" s="110"/>
    </row>
    <row r="180" spans="1:12" s="22" customFormat="1">
      <c r="B180" s="99"/>
      <c r="C180" s="117"/>
      <c r="D180" s="100"/>
      <c r="E180" s="100"/>
      <c r="F180" s="110"/>
      <c r="G180" s="47"/>
      <c r="H180" s="99"/>
      <c r="I180" s="117"/>
      <c r="J180" s="100"/>
      <c r="K180" s="100"/>
      <c r="L180" s="110"/>
    </row>
    <row r="181" spans="1:12" s="1" customFormat="1">
      <c r="A181" s="1" t="s">
        <v>847</v>
      </c>
      <c r="B181" s="101"/>
      <c r="C181" s="118"/>
      <c r="D181" s="102"/>
      <c r="E181" s="102"/>
      <c r="F181" s="111"/>
      <c r="H181" s="101"/>
      <c r="I181" s="118"/>
      <c r="J181" s="102"/>
      <c r="K181" s="102"/>
      <c r="L181" s="111"/>
    </row>
    <row r="182" spans="1:12" s="22" customFormat="1">
      <c r="A182" s="22" t="s">
        <v>848</v>
      </c>
      <c r="B182" s="99"/>
      <c r="C182" s="117"/>
      <c r="D182" s="100"/>
      <c r="E182" s="100"/>
      <c r="F182" s="110"/>
      <c r="G182" s="47"/>
      <c r="H182" s="99"/>
      <c r="I182" s="117"/>
      <c r="J182" s="100"/>
      <c r="K182" s="100"/>
      <c r="L182" s="110"/>
    </row>
    <row r="183" spans="1:12" s="22" customFormat="1">
      <c r="A183" s="22" t="s">
        <v>849</v>
      </c>
      <c r="B183" s="99"/>
      <c r="C183" s="117"/>
      <c r="D183" s="100"/>
      <c r="E183" s="100"/>
      <c r="F183" s="110"/>
      <c r="G183" s="47"/>
      <c r="H183" s="99"/>
      <c r="I183" s="117"/>
      <c r="J183" s="100"/>
      <c r="K183" s="100"/>
      <c r="L183" s="110"/>
    </row>
    <row r="184" spans="1:12" s="22" customFormat="1">
      <c r="B184" s="99"/>
      <c r="C184" s="117"/>
      <c r="D184" s="100"/>
      <c r="E184" s="100"/>
      <c r="F184" s="110"/>
      <c r="G184" s="47"/>
      <c r="H184" s="99"/>
      <c r="I184" s="117"/>
      <c r="J184" s="100"/>
      <c r="K184" s="100"/>
      <c r="L184" s="110"/>
    </row>
    <row r="185" spans="1:12" s="22" customFormat="1">
      <c r="B185" s="99"/>
      <c r="C185" s="117"/>
      <c r="D185" s="100"/>
      <c r="E185" s="100"/>
      <c r="F185" s="110"/>
      <c r="G185" s="47"/>
      <c r="H185" s="99"/>
      <c r="I185" s="117"/>
      <c r="J185" s="100"/>
      <c r="K185" s="100"/>
      <c r="L185" s="110"/>
    </row>
    <row r="186" spans="1:12">
      <c r="B186" s="99" t="s">
        <v>854</v>
      </c>
      <c r="C186" s="117"/>
      <c r="D186" s="100"/>
      <c r="E186" s="100"/>
      <c r="F186" s="110"/>
      <c r="H186" s="99"/>
      <c r="I186" s="117"/>
      <c r="J186" s="100"/>
      <c r="K186" s="100"/>
      <c r="L186" s="110"/>
    </row>
    <row r="187" spans="1:12">
      <c r="B187" s="99"/>
      <c r="C187" s="117"/>
      <c r="D187" s="100"/>
      <c r="E187" s="100"/>
      <c r="F187" s="110"/>
      <c r="H187" s="99"/>
      <c r="I187" s="117"/>
      <c r="J187" s="100"/>
      <c r="K187" s="100"/>
      <c r="L187" s="110"/>
    </row>
    <row r="188" spans="1:12" s="1" customFormat="1">
      <c r="A188" s="1" t="s">
        <v>786</v>
      </c>
      <c r="B188" s="101"/>
      <c r="C188" s="118"/>
      <c r="D188" s="102"/>
      <c r="E188" s="102"/>
      <c r="F188" s="111"/>
      <c r="H188" s="101"/>
      <c r="I188" s="118"/>
      <c r="J188" s="102"/>
      <c r="K188" s="102"/>
      <c r="L188" s="111"/>
    </row>
    <row r="189" spans="1:12" s="3" customFormat="1">
      <c r="A189" s="3" t="s">
        <v>853</v>
      </c>
      <c r="B189" s="103"/>
      <c r="C189" s="119"/>
      <c r="D189" s="104"/>
      <c r="E189" s="104"/>
      <c r="F189" s="112"/>
      <c r="H189" s="103"/>
      <c r="I189" s="119"/>
      <c r="J189" s="104"/>
      <c r="K189" s="104"/>
      <c r="L189" s="112"/>
    </row>
    <row r="190" spans="1:12">
      <c r="A190" t="s">
        <v>787</v>
      </c>
      <c r="B190" s="99"/>
      <c r="C190" s="117"/>
      <c r="D190" s="100"/>
      <c r="E190" s="100"/>
      <c r="F190" s="110"/>
      <c r="H190" s="99"/>
      <c r="I190" s="117"/>
      <c r="J190" s="100"/>
      <c r="K190" s="100"/>
      <c r="L190" s="110"/>
    </row>
    <row r="191" spans="1:12">
      <c r="A191" t="s">
        <v>788</v>
      </c>
      <c r="B191" s="99"/>
      <c r="C191" s="117"/>
      <c r="D191" s="100"/>
      <c r="E191" s="100"/>
      <c r="F191" s="110"/>
      <c r="H191" s="99"/>
      <c r="I191" s="117"/>
      <c r="J191" s="100"/>
      <c r="K191" s="100"/>
      <c r="L191" s="110"/>
    </row>
    <row r="192" spans="1:12">
      <c r="A192" t="s">
        <v>789</v>
      </c>
      <c r="B192" s="99"/>
      <c r="C192" s="117"/>
      <c r="D192" s="100"/>
      <c r="E192" s="100"/>
      <c r="F192" s="110"/>
      <c r="H192" s="99"/>
      <c r="I192" s="117"/>
      <c r="J192" s="100"/>
      <c r="K192" s="100"/>
      <c r="L192" s="110"/>
    </row>
    <row r="193" spans="1:12">
      <c r="A193" t="s">
        <v>790</v>
      </c>
      <c r="B193" s="99"/>
      <c r="C193" s="117"/>
      <c r="D193" s="100"/>
      <c r="E193" s="100"/>
      <c r="F193" s="110"/>
      <c r="H193" s="99"/>
      <c r="I193" s="117"/>
      <c r="J193" s="100"/>
      <c r="K193" s="100"/>
      <c r="L193" s="110"/>
    </row>
    <row r="194" spans="1:12">
      <c r="A194" t="s">
        <v>791</v>
      </c>
      <c r="B194" s="99"/>
      <c r="C194" s="117"/>
      <c r="D194" s="100"/>
      <c r="E194" s="100"/>
      <c r="F194" s="110"/>
      <c r="H194" s="99"/>
      <c r="I194" s="117"/>
      <c r="J194" s="100"/>
      <c r="K194" s="100"/>
      <c r="L194" s="110"/>
    </row>
    <row r="195" spans="1:12">
      <c r="A195" t="s">
        <v>792</v>
      </c>
      <c r="B195" s="99"/>
      <c r="C195" s="117"/>
      <c r="D195" s="100"/>
      <c r="E195" s="100"/>
      <c r="F195" s="110"/>
      <c r="H195" s="99"/>
      <c r="I195" s="117"/>
      <c r="J195" s="100"/>
      <c r="K195" s="100"/>
      <c r="L195" s="110"/>
    </row>
    <row r="196" spans="1:12">
      <c r="A196" t="s">
        <v>793</v>
      </c>
      <c r="B196" s="99"/>
      <c r="C196" s="117"/>
      <c r="D196" s="100"/>
      <c r="E196" s="100"/>
      <c r="F196" s="110"/>
      <c r="H196" s="99"/>
      <c r="I196" s="117"/>
      <c r="J196" s="100"/>
      <c r="K196" s="100"/>
      <c r="L196" s="110"/>
    </row>
    <row r="197" spans="1:12">
      <c r="A197" t="s">
        <v>794</v>
      </c>
      <c r="B197" s="99"/>
      <c r="C197" s="117"/>
      <c r="D197" s="100"/>
      <c r="E197" s="100"/>
      <c r="F197" s="110"/>
      <c r="H197" s="99"/>
      <c r="I197" s="117"/>
      <c r="J197" s="100"/>
      <c r="K197" s="100"/>
      <c r="L197" s="110"/>
    </row>
    <row r="198" spans="1:12">
      <c r="A198" t="s">
        <v>795</v>
      </c>
      <c r="B198" s="99"/>
      <c r="C198" s="117"/>
      <c r="D198" s="100"/>
      <c r="E198" s="100"/>
      <c r="F198" s="110"/>
      <c r="H198" s="99"/>
      <c r="I198" s="117"/>
      <c r="J198" s="100"/>
      <c r="K198" s="100"/>
      <c r="L198" s="110"/>
    </row>
    <row r="199" spans="1:12">
      <c r="A199" t="s">
        <v>796</v>
      </c>
      <c r="B199" s="99"/>
      <c r="C199" s="117"/>
      <c r="D199" s="100"/>
      <c r="E199" s="100"/>
      <c r="F199" s="110"/>
      <c r="H199" s="99"/>
      <c r="I199" s="117"/>
      <c r="J199" s="100"/>
      <c r="K199" s="100"/>
      <c r="L199" s="110"/>
    </row>
    <row r="200" spans="1:12">
      <c r="A200" t="s">
        <v>797</v>
      </c>
      <c r="B200" s="99"/>
      <c r="C200" s="117"/>
      <c r="D200" s="100"/>
      <c r="E200" s="100"/>
      <c r="F200" s="110"/>
      <c r="H200" s="99"/>
      <c r="I200" s="117"/>
      <c r="J200" s="100"/>
      <c r="K200" s="100"/>
      <c r="L200" s="110"/>
    </row>
    <row r="201" spans="1:12">
      <c r="A201" t="s">
        <v>308</v>
      </c>
      <c r="B201" s="99"/>
      <c r="C201" s="117"/>
      <c r="D201" s="100"/>
      <c r="E201" s="100"/>
      <c r="F201" s="110"/>
      <c r="H201" s="99"/>
      <c r="I201" s="117"/>
      <c r="J201" s="100"/>
      <c r="K201" s="100"/>
      <c r="L201" s="110"/>
    </row>
    <row r="202" spans="1:12">
      <c r="A202" t="s">
        <v>798</v>
      </c>
      <c r="B202" s="99"/>
      <c r="C202" s="117"/>
      <c r="D202" s="100"/>
      <c r="E202" s="100"/>
      <c r="F202" s="110"/>
      <c r="H202" s="99"/>
      <c r="I202" s="117"/>
      <c r="J202" s="100"/>
      <c r="K202" s="100"/>
      <c r="L202" s="110"/>
    </row>
    <row r="203" spans="1:12">
      <c r="A203" t="s">
        <v>799</v>
      </c>
      <c r="B203" s="99"/>
      <c r="C203" s="117"/>
      <c r="D203" s="100"/>
      <c r="E203" s="100"/>
      <c r="F203" s="110"/>
      <c r="H203" s="99"/>
      <c r="I203" s="117"/>
      <c r="J203" s="100"/>
      <c r="K203" s="100"/>
      <c r="L203" s="110"/>
    </row>
    <row r="204" spans="1:12">
      <c r="A204" t="s">
        <v>800</v>
      </c>
      <c r="B204" s="99"/>
      <c r="C204" s="117"/>
      <c r="D204" s="100"/>
      <c r="E204" s="100"/>
      <c r="F204" s="110"/>
      <c r="H204" s="99"/>
      <c r="I204" s="117"/>
      <c r="J204" s="100"/>
      <c r="K204" s="100"/>
      <c r="L204" s="110"/>
    </row>
    <row r="205" spans="1:12">
      <c r="A205" t="s">
        <v>801</v>
      </c>
      <c r="B205" s="99"/>
      <c r="C205" s="117"/>
      <c r="D205" s="100"/>
      <c r="E205" s="100"/>
      <c r="F205" s="110"/>
      <c r="H205" s="99"/>
      <c r="I205" s="117"/>
      <c r="J205" s="100"/>
      <c r="K205" s="100"/>
      <c r="L205" s="110"/>
    </row>
    <row r="206" spans="1:12">
      <c r="A206" t="s">
        <v>802</v>
      </c>
      <c r="B206" s="99"/>
      <c r="C206" s="117"/>
      <c r="D206" s="100"/>
      <c r="E206" s="100"/>
      <c r="F206" s="110"/>
      <c r="H206" s="99"/>
      <c r="I206" s="117"/>
      <c r="J206" s="100"/>
      <c r="K206" s="100"/>
      <c r="L206" s="110"/>
    </row>
    <row r="207" spans="1:12">
      <c r="A207" t="s">
        <v>803</v>
      </c>
      <c r="B207" s="99"/>
      <c r="C207" s="117"/>
      <c r="D207" s="100"/>
      <c r="E207" s="100"/>
      <c r="F207" s="110"/>
      <c r="H207" s="99"/>
      <c r="I207" s="117"/>
      <c r="J207" s="100"/>
      <c r="K207" s="100"/>
      <c r="L207" s="110"/>
    </row>
    <row r="208" spans="1:12">
      <c r="A208" t="s">
        <v>804</v>
      </c>
      <c r="B208" s="99"/>
      <c r="C208" s="117"/>
      <c r="D208" s="100"/>
      <c r="E208" s="100"/>
      <c r="F208" s="110"/>
      <c r="H208" s="99"/>
      <c r="I208" s="117"/>
      <c r="J208" s="100"/>
      <c r="K208" s="100"/>
      <c r="L208" s="110"/>
    </row>
    <row r="209" spans="1:12">
      <c r="A209" t="s">
        <v>805</v>
      </c>
      <c r="B209" s="99"/>
      <c r="C209" s="117"/>
      <c r="D209" s="100"/>
      <c r="E209" s="100"/>
      <c r="F209" s="110"/>
      <c r="H209" s="99"/>
      <c r="I209" s="117"/>
      <c r="J209" s="100"/>
      <c r="K209" s="100"/>
      <c r="L209" s="110"/>
    </row>
    <row r="210" spans="1:12">
      <c r="A210" t="s">
        <v>806</v>
      </c>
      <c r="B210" s="99"/>
      <c r="C210" s="117"/>
      <c r="D210" s="100"/>
      <c r="E210" s="100"/>
      <c r="F210" s="110"/>
      <c r="H210" s="99"/>
      <c r="I210" s="117"/>
      <c r="J210" s="100"/>
      <c r="K210" s="100"/>
      <c r="L210" s="110"/>
    </row>
    <row r="211" spans="1:12" s="173" customFormat="1">
      <c r="A211" s="173" t="s">
        <v>987</v>
      </c>
      <c r="B211" s="99"/>
      <c r="C211" s="117"/>
      <c r="D211" s="100"/>
      <c r="E211" s="100"/>
      <c r="F211" s="110"/>
      <c r="H211" s="99"/>
      <c r="I211" s="117"/>
      <c r="J211" s="100"/>
      <c r="K211" s="100"/>
      <c r="L211" s="110"/>
    </row>
    <row r="212" spans="1:12" s="173" customFormat="1">
      <c r="A212" s="173" t="s">
        <v>990</v>
      </c>
      <c r="B212" s="99"/>
      <c r="C212" s="117"/>
      <c r="D212" s="100"/>
      <c r="E212" s="100"/>
      <c r="F212" s="110"/>
      <c r="H212" s="99"/>
      <c r="I212" s="117"/>
      <c r="J212" s="100"/>
      <c r="K212" s="100"/>
      <c r="L212" s="110"/>
    </row>
    <row r="213" spans="1:12" s="173" customFormat="1">
      <c r="A213" s="173" t="s">
        <v>991</v>
      </c>
      <c r="B213" s="99"/>
      <c r="C213" s="117"/>
      <c r="D213" s="100"/>
      <c r="E213" s="100"/>
      <c r="F213" s="110"/>
      <c r="H213" s="99"/>
      <c r="I213" s="117"/>
      <c r="J213" s="100"/>
      <c r="K213" s="100"/>
      <c r="L213" s="110"/>
    </row>
    <row r="214" spans="1:12" s="173" customFormat="1">
      <c r="B214" s="99"/>
      <c r="C214" s="117"/>
      <c r="D214" s="100"/>
      <c r="E214" s="100"/>
      <c r="F214" s="110"/>
      <c r="H214" s="99"/>
      <c r="I214" s="117"/>
      <c r="J214" s="100"/>
      <c r="K214" s="100"/>
      <c r="L214" s="110"/>
    </row>
    <row r="215" spans="1:12" s="173" customFormat="1">
      <c r="B215" s="99"/>
      <c r="C215" s="117"/>
      <c r="D215" s="100"/>
      <c r="E215" s="100"/>
      <c r="F215" s="110"/>
      <c r="H215" s="99"/>
      <c r="I215" s="117"/>
      <c r="J215" s="100"/>
      <c r="K215" s="100"/>
      <c r="L215" s="110"/>
    </row>
    <row r="216" spans="1:12" s="173" customFormat="1">
      <c r="B216" s="99"/>
      <c r="C216" s="117"/>
      <c r="D216" s="100"/>
      <c r="E216" s="100"/>
      <c r="F216" s="110"/>
      <c r="H216" s="99"/>
      <c r="I216" s="117"/>
      <c r="J216" s="100"/>
      <c r="K216" s="100"/>
      <c r="L216" s="110"/>
    </row>
    <row r="217" spans="1:12" s="173" customFormat="1">
      <c r="B217" s="99"/>
      <c r="C217" s="117"/>
      <c r="D217" s="100"/>
      <c r="E217" s="100"/>
      <c r="F217" s="110"/>
      <c r="H217" s="99"/>
      <c r="I217" s="117"/>
      <c r="J217" s="100"/>
      <c r="K217" s="100"/>
      <c r="L217" s="110"/>
    </row>
    <row r="218" spans="1:12" s="173" customFormat="1">
      <c r="B218" s="99"/>
      <c r="C218" s="117"/>
      <c r="D218" s="100"/>
      <c r="E218" s="100"/>
      <c r="F218" s="110"/>
      <c r="H218" s="99"/>
      <c r="I218" s="117"/>
      <c r="J218" s="100"/>
      <c r="K218" s="100"/>
      <c r="L218" s="110"/>
    </row>
    <row r="219" spans="1:12" s="173" customFormat="1">
      <c r="B219" s="99"/>
      <c r="C219" s="117"/>
      <c r="D219" s="100"/>
      <c r="E219" s="100"/>
      <c r="F219" s="110"/>
      <c r="H219" s="99"/>
      <c r="I219" s="117"/>
      <c r="J219" s="100"/>
      <c r="K219" s="100"/>
      <c r="L219" s="110"/>
    </row>
    <row r="220" spans="1:12" s="173" customFormat="1">
      <c r="B220" s="99"/>
      <c r="C220" s="117"/>
      <c r="D220" s="100"/>
      <c r="E220" s="100"/>
      <c r="F220" s="110"/>
      <c r="H220" s="99"/>
      <c r="I220" s="117"/>
      <c r="J220" s="100"/>
      <c r="K220" s="100"/>
      <c r="L220" s="110"/>
    </row>
    <row r="221" spans="1:12" s="173" customFormat="1">
      <c r="B221" s="99"/>
      <c r="C221" s="117"/>
      <c r="D221" s="100"/>
      <c r="E221" s="100"/>
      <c r="F221" s="110"/>
      <c r="H221" s="99"/>
      <c r="I221" s="117"/>
      <c r="J221" s="100"/>
      <c r="K221" s="100"/>
      <c r="L221" s="110"/>
    </row>
    <row r="222" spans="1:12" s="173" customFormat="1">
      <c r="B222" s="99"/>
      <c r="C222" s="117"/>
      <c r="D222" s="100"/>
      <c r="E222" s="100"/>
      <c r="F222" s="110"/>
      <c r="H222" s="99"/>
      <c r="I222" s="117"/>
      <c r="J222" s="100"/>
      <c r="K222" s="100"/>
      <c r="L222" s="110"/>
    </row>
    <row r="223" spans="1:12" s="173" customFormat="1">
      <c r="B223" s="99"/>
      <c r="C223" s="117"/>
      <c r="D223" s="100"/>
      <c r="E223" s="100"/>
      <c r="F223" s="110"/>
      <c r="H223" s="99"/>
      <c r="I223" s="117"/>
      <c r="J223" s="100"/>
      <c r="K223" s="100"/>
      <c r="L223" s="110"/>
    </row>
    <row r="224" spans="1:12" s="173" customFormat="1">
      <c r="B224" s="99"/>
      <c r="C224" s="117"/>
      <c r="D224" s="100"/>
      <c r="E224" s="100"/>
      <c r="F224" s="110"/>
      <c r="H224" s="99"/>
      <c r="I224" s="117"/>
      <c r="J224" s="100"/>
      <c r="K224" s="100"/>
      <c r="L224" s="110"/>
    </row>
    <row r="225" spans="1:12" s="173" customFormat="1">
      <c r="B225" s="99"/>
      <c r="C225" s="117"/>
      <c r="D225" s="100"/>
      <c r="E225" s="100"/>
      <c r="F225" s="110"/>
      <c r="H225" s="99"/>
      <c r="I225" s="117"/>
      <c r="J225" s="100"/>
      <c r="K225" s="100"/>
      <c r="L225" s="110"/>
    </row>
    <row r="226" spans="1:12">
      <c r="B226" s="99"/>
      <c r="C226" s="117"/>
      <c r="D226" s="100"/>
      <c r="E226" s="100"/>
      <c r="F226" s="110"/>
      <c r="H226" s="99"/>
      <c r="I226" s="117"/>
      <c r="J226" s="100"/>
      <c r="K226" s="100"/>
      <c r="L226" s="110"/>
    </row>
    <row r="227" spans="1:12">
      <c r="B227" s="99"/>
      <c r="C227" s="117"/>
      <c r="D227" s="100"/>
      <c r="E227" s="100"/>
      <c r="F227" s="110"/>
      <c r="H227" s="99"/>
      <c r="I227" s="117"/>
      <c r="J227" s="100"/>
      <c r="K227" s="100"/>
      <c r="L227" s="110"/>
    </row>
    <row r="228" spans="1:12">
      <c r="B228" s="99"/>
      <c r="C228" s="117"/>
      <c r="D228" s="100"/>
      <c r="E228" s="100"/>
      <c r="F228" s="110"/>
      <c r="H228" s="99"/>
      <c r="I228" s="117"/>
      <c r="J228" s="100"/>
      <c r="K228" s="100"/>
      <c r="L228" s="110"/>
    </row>
    <row r="229" spans="1:12">
      <c r="B229" s="99"/>
      <c r="C229" s="117"/>
      <c r="D229" s="100"/>
      <c r="E229" s="100"/>
      <c r="F229" s="110"/>
      <c r="H229" s="99"/>
      <c r="I229" s="117"/>
      <c r="J229" s="100"/>
      <c r="K229" s="100"/>
      <c r="L229" s="110"/>
    </row>
    <row r="230" spans="1:12" ht="16.5" thickBot="1">
      <c r="B230" s="105"/>
      <c r="C230" s="120"/>
      <c r="D230" s="106"/>
      <c r="E230" s="106"/>
      <c r="F230" s="113"/>
      <c r="H230" s="105"/>
      <c r="I230" s="120"/>
      <c r="J230" s="106"/>
      <c r="K230" s="106"/>
      <c r="L230" s="113"/>
    </row>
    <row r="232" spans="1:12">
      <c r="A232" t="s">
        <v>149</v>
      </c>
      <c r="F232" s="108">
        <f>SUM(F6:F230)</f>
        <v>0</v>
      </c>
      <c r="L232" s="108">
        <f>SUM(L6:L230)</f>
        <v>0</v>
      </c>
    </row>
  </sheetData>
  <pageMargins left="0.7" right="0.7" top="0.75" bottom="0.75" header="0.3" footer="0.3"/>
  <pageSetup paperSize="9" scale="70"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20"/>
  <sheetViews>
    <sheetView workbookViewId="0">
      <selection activeCell="A205" sqref="A205:B205"/>
    </sheetView>
  </sheetViews>
  <sheetFormatPr defaultColWidth="8.875" defaultRowHeight="15.75"/>
  <cols>
    <col min="1" max="1" width="39.125" customWidth="1"/>
    <col min="2" max="2" width="23.125" customWidth="1"/>
    <col min="3" max="3" width="20.625" customWidth="1"/>
    <col min="4" max="4" width="17.625" customWidth="1"/>
    <col min="5" max="5" width="19.375" customWidth="1"/>
    <col min="6" max="6" width="14.5" customWidth="1"/>
    <col min="7" max="7" width="15.625" customWidth="1"/>
    <col min="8" max="8" width="13" customWidth="1"/>
    <col min="9" max="9" width="17.5" customWidth="1"/>
    <col min="10" max="10" width="13.5" customWidth="1"/>
    <col min="11" max="11" width="22.625" customWidth="1"/>
  </cols>
  <sheetData>
    <row r="1" spans="1:4" s="122" customFormat="1">
      <c r="A1" s="122" t="s">
        <v>969</v>
      </c>
    </row>
    <row r="2" spans="1:4" s="197" customFormat="1">
      <c r="A2" s="197" t="s">
        <v>1501</v>
      </c>
    </row>
    <row r="3" spans="1:4" s="2" customFormat="1" ht="21">
      <c r="A3" s="2" t="s">
        <v>582</v>
      </c>
      <c r="B3" s="2" t="s">
        <v>700</v>
      </c>
      <c r="D3" s="2" t="s">
        <v>701</v>
      </c>
    </row>
    <row r="4" spans="1:4" s="2" customFormat="1" ht="11.25" customHeight="1"/>
    <row r="5" spans="1:4" s="1" customFormat="1" ht="16.5" customHeight="1">
      <c r="A5" s="28" t="s">
        <v>588</v>
      </c>
    </row>
    <row r="6" spans="1:4" s="3" customFormat="1" ht="15" customHeight="1">
      <c r="A6" s="29" t="s">
        <v>589</v>
      </c>
    </row>
    <row r="7" spans="1:4" s="3" customFormat="1" ht="15.75" customHeight="1">
      <c r="A7" s="30" t="s">
        <v>590</v>
      </c>
    </row>
    <row r="8" spans="1:4" s="3" customFormat="1" ht="13.5" customHeight="1">
      <c r="A8" s="39"/>
    </row>
    <row r="9" spans="1:4" s="1" customFormat="1" ht="13.5" customHeight="1">
      <c r="A9" s="40" t="s">
        <v>611</v>
      </c>
    </row>
    <row r="10" spans="1:4" s="3" customFormat="1" ht="13.5" customHeight="1">
      <c r="A10" s="39" t="s">
        <v>612</v>
      </c>
      <c r="B10" s="29"/>
    </row>
    <row r="11" spans="1:4" s="3" customFormat="1" ht="13.5" customHeight="1">
      <c r="A11" s="39" t="s">
        <v>652</v>
      </c>
      <c r="B11" s="29"/>
    </row>
    <row r="12" spans="1:4" s="3" customFormat="1" ht="13.5" customHeight="1">
      <c r="A12" s="39" t="s">
        <v>613</v>
      </c>
      <c r="B12" s="29"/>
    </row>
    <row r="13" spans="1:4" s="3" customFormat="1" ht="13.5" customHeight="1">
      <c r="A13" s="39" t="s">
        <v>662</v>
      </c>
      <c r="B13" s="29"/>
    </row>
    <row r="14" spans="1:4" s="3" customFormat="1" ht="13.5" customHeight="1">
      <c r="A14" s="39" t="s">
        <v>614</v>
      </c>
      <c r="B14" s="29"/>
    </row>
    <row r="15" spans="1:4" s="3" customFormat="1" ht="13.5" customHeight="1">
      <c r="A15" s="39" t="s">
        <v>615</v>
      </c>
      <c r="B15" s="29"/>
    </row>
    <row r="16" spans="1:4" s="3" customFormat="1" ht="13.5" customHeight="1">
      <c r="A16" s="39" t="s">
        <v>616</v>
      </c>
      <c r="B16" s="29"/>
    </row>
    <row r="17" spans="1:4" s="3" customFormat="1" ht="13.5" customHeight="1">
      <c r="A17" s="39" t="s">
        <v>617</v>
      </c>
      <c r="B17" s="29"/>
    </row>
    <row r="18" spans="1:4" s="3" customFormat="1" ht="13.5" customHeight="1">
      <c r="A18" s="39" t="s">
        <v>638</v>
      </c>
      <c r="B18" s="29"/>
      <c r="D18" s="45"/>
    </row>
    <row r="19" spans="1:4" s="3" customFormat="1" ht="13.5" customHeight="1">
      <c r="A19" s="39" t="s">
        <v>679</v>
      </c>
      <c r="B19" s="29"/>
    </row>
    <row r="20" spans="1:4" s="3" customFormat="1" ht="13.5" customHeight="1">
      <c r="A20" s="39" t="s">
        <v>651</v>
      </c>
      <c r="B20" s="29"/>
    </row>
    <row r="21" spans="1:4" s="3" customFormat="1" ht="30.75" customHeight="1">
      <c r="A21" s="44" t="s">
        <v>744</v>
      </c>
      <c r="B21" s="46" t="s">
        <v>745</v>
      </c>
    </row>
    <row r="22" spans="1:4" s="3" customFormat="1" ht="16.5" customHeight="1">
      <c r="A22" s="44" t="s">
        <v>747</v>
      </c>
      <c r="B22" s="46" t="s">
        <v>746</v>
      </c>
    </row>
    <row r="23" spans="1:4" s="3" customFormat="1" ht="13.5" customHeight="1">
      <c r="A23" s="39"/>
      <c r="B23" s="39"/>
    </row>
    <row r="24" spans="1:4" s="3" customFormat="1" ht="14.25" customHeight="1">
      <c r="A24" s="40" t="s">
        <v>618</v>
      </c>
      <c r="B24" s="39"/>
    </row>
    <row r="25" spans="1:4" s="3" customFormat="1" ht="14.25" customHeight="1">
      <c r="A25" s="39" t="s">
        <v>619</v>
      </c>
      <c r="B25" s="29"/>
    </row>
    <row r="26" spans="1:4" s="3" customFormat="1" ht="14.25" customHeight="1">
      <c r="A26" s="39" t="s">
        <v>226</v>
      </c>
      <c r="B26" s="29"/>
    </row>
    <row r="27" spans="1:4" s="3" customFormat="1" ht="14.25" customHeight="1">
      <c r="A27" s="39" t="s">
        <v>276</v>
      </c>
      <c r="B27" s="29"/>
    </row>
    <row r="28" spans="1:4" s="3" customFormat="1" ht="14.25" customHeight="1">
      <c r="A28" s="39" t="s">
        <v>639</v>
      </c>
      <c r="B28" s="29" t="s">
        <v>640</v>
      </c>
    </row>
    <row r="29" spans="1:4" s="3" customFormat="1" ht="14.25" customHeight="1">
      <c r="A29" s="39" t="s">
        <v>230</v>
      </c>
      <c r="B29" s="29"/>
    </row>
    <row r="30" spans="1:4" s="3" customFormat="1" ht="14.25" customHeight="1">
      <c r="A30" s="39" t="s">
        <v>231</v>
      </c>
      <c r="B30" s="29"/>
    </row>
    <row r="31" spans="1:4" s="3" customFormat="1" ht="14.25" customHeight="1">
      <c r="A31" s="39" t="s">
        <v>709</v>
      </c>
      <c r="B31" s="29"/>
    </row>
    <row r="32" spans="1:4" s="3" customFormat="1" ht="14.25" customHeight="1">
      <c r="A32" s="39" t="s">
        <v>748</v>
      </c>
      <c r="B32" s="29"/>
    </row>
    <row r="33" spans="1:2" s="3" customFormat="1" ht="14.25" customHeight="1">
      <c r="A33" s="39" t="s">
        <v>728</v>
      </c>
      <c r="B33" s="29"/>
    </row>
    <row r="34" spans="1:2" s="3" customFormat="1" ht="14.25" customHeight="1">
      <c r="A34" s="39" t="s">
        <v>620</v>
      </c>
      <c r="B34" s="29"/>
    </row>
    <row r="35" spans="1:2" s="3" customFormat="1" ht="14.25" customHeight="1">
      <c r="A35" s="39" t="s">
        <v>621</v>
      </c>
      <c r="B35" s="29"/>
    </row>
    <row r="36" spans="1:2" s="3" customFormat="1" ht="13.5" customHeight="1">
      <c r="A36" s="39" t="s">
        <v>622</v>
      </c>
      <c r="B36" s="29"/>
    </row>
    <row r="37" spans="1:2" s="3" customFormat="1" ht="13.5" customHeight="1">
      <c r="A37" s="39" t="s">
        <v>641</v>
      </c>
      <c r="B37" s="29"/>
    </row>
    <row r="38" spans="1:2" s="3" customFormat="1" ht="13.5" customHeight="1">
      <c r="A38" s="39"/>
      <c r="B38" s="39"/>
    </row>
    <row r="39" spans="1:2" s="1" customFormat="1" ht="13.5" customHeight="1">
      <c r="A39" s="40" t="s">
        <v>695</v>
      </c>
      <c r="B39" s="40"/>
    </row>
    <row r="40" spans="1:2" s="3" customFormat="1" ht="13.5" customHeight="1">
      <c r="A40" s="39" t="s">
        <v>698</v>
      </c>
      <c r="B40" s="29"/>
    </row>
    <row r="41" spans="1:2" s="3" customFormat="1" ht="13.5" customHeight="1">
      <c r="A41" s="39" t="s">
        <v>334</v>
      </c>
      <c r="B41" s="29"/>
    </row>
    <row r="42" spans="1:2" s="3" customFormat="1" ht="13.5" customHeight="1">
      <c r="A42" s="39" t="s">
        <v>696</v>
      </c>
      <c r="B42" s="29"/>
    </row>
    <row r="43" spans="1:2" s="3" customFormat="1" ht="13.5" customHeight="1">
      <c r="A43" s="39" t="s">
        <v>697</v>
      </c>
      <c r="B43" s="29"/>
    </row>
    <row r="44" spans="1:2" s="3" customFormat="1" ht="13.5" customHeight="1">
      <c r="A44" s="39" t="s">
        <v>295</v>
      </c>
      <c r="B44" s="29"/>
    </row>
    <row r="45" spans="1:2" s="3" customFormat="1" ht="13.5" customHeight="1">
      <c r="A45" s="39" t="s">
        <v>699</v>
      </c>
      <c r="B45" s="29"/>
    </row>
    <row r="46" spans="1:2" s="2" customFormat="1" ht="13.5" customHeight="1"/>
    <row r="47" spans="1:2" s="1" customFormat="1">
      <c r="A47" s="40" t="s">
        <v>623</v>
      </c>
    </row>
    <row r="48" spans="1:2">
      <c r="A48" t="s">
        <v>583</v>
      </c>
      <c r="B48" s="26">
        <v>43049</v>
      </c>
    </row>
    <row r="49" spans="1:3">
      <c r="A49" t="s">
        <v>584</v>
      </c>
      <c r="B49" s="25"/>
    </row>
    <row r="50" spans="1:3">
      <c r="A50" t="s">
        <v>681</v>
      </c>
      <c r="B50" s="27"/>
    </row>
    <row r="51" spans="1:3">
      <c r="A51" t="s">
        <v>585</v>
      </c>
      <c r="B51" s="25"/>
    </row>
    <row r="52" spans="1:3">
      <c r="A52" t="s">
        <v>682</v>
      </c>
      <c r="B52" s="27"/>
    </row>
    <row r="53" spans="1:3">
      <c r="A53" t="s">
        <v>648</v>
      </c>
      <c r="B53" s="25">
        <v>186</v>
      </c>
      <c r="C53" t="s">
        <v>624</v>
      </c>
    </row>
    <row r="54" spans="1:3">
      <c r="A54" t="s">
        <v>631</v>
      </c>
      <c r="B54" s="24">
        <v>5</v>
      </c>
      <c r="C54" t="s">
        <v>625</v>
      </c>
    </row>
    <row r="55" spans="1:3">
      <c r="A55" t="s">
        <v>683</v>
      </c>
      <c r="B55" s="32">
        <f>B53/B54</f>
        <v>37.200000000000003</v>
      </c>
      <c r="C55" t="s">
        <v>628</v>
      </c>
    </row>
    <row r="56" spans="1:3" s="22" customFormat="1">
      <c r="A56" s="22" t="s">
        <v>684</v>
      </c>
      <c r="B56" s="32">
        <f>B55/24</f>
        <v>1.55</v>
      </c>
      <c r="C56" s="22" t="s">
        <v>626</v>
      </c>
    </row>
    <row r="57" spans="1:3">
      <c r="A57" t="s">
        <v>587</v>
      </c>
      <c r="B57" s="33">
        <f>B48+B56</f>
        <v>43050.55</v>
      </c>
    </row>
    <row r="58" spans="1:3">
      <c r="A58" t="s">
        <v>632</v>
      </c>
      <c r="B58" s="24">
        <v>1.5</v>
      </c>
      <c r="C58" t="s">
        <v>629</v>
      </c>
    </row>
    <row r="59" spans="1:3">
      <c r="A59" t="s">
        <v>633</v>
      </c>
      <c r="B59" s="32">
        <f>B55*B58</f>
        <v>55.800000000000004</v>
      </c>
      <c r="C59" t="s">
        <v>630</v>
      </c>
    </row>
    <row r="60" spans="1:3">
      <c r="A60" t="s">
        <v>634</v>
      </c>
      <c r="B60" s="25">
        <v>40</v>
      </c>
      <c r="C60" t="s">
        <v>627</v>
      </c>
    </row>
    <row r="61" spans="1:3">
      <c r="A61" t="s">
        <v>635</v>
      </c>
      <c r="B61" s="32">
        <f>B60-B59</f>
        <v>-15.800000000000004</v>
      </c>
      <c r="C61" t="s">
        <v>627</v>
      </c>
    </row>
    <row r="62" spans="1:3">
      <c r="A62" t="s">
        <v>591</v>
      </c>
      <c r="B62" s="25">
        <v>2</v>
      </c>
      <c r="C62" t="s">
        <v>647</v>
      </c>
    </row>
    <row r="63" spans="1:3">
      <c r="A63" t="s">
        <v>646</v>
      </c>
      <c r="B63" s="24">
        <v>2</v>
      </c>
      <c r="C63" t="s">
        <v>636</v>
      </c>
    </row>
    <row r="64" spans="1:3">
      <c r="A64" t="s">
        <v>637</v>
      </c>
      <c r="B64" s="32">
        <f>B63*B62*B56</f>
        <v>6.2</v>
      </c>
      <c r="C64" t="s">
        <v>627</v>
      </c>
    </row>
    <row r="65" spans="1:8">
      <c r="A65" t="s">
        <v>592</v>
      </c>
      <c r="B65" s="25">
        <v>40</v>
      </c>
      <c r="C65" t="s">
        <v>627</v>
      </c>
    </row>
    <row r="66" spans="1:8">
      <c r="A66" t="s">
        <v>593</v>
      </c>
      <c r="B66" s="32">
        <f>B65-B64</f>
        <v>33.799999999999997</v>
      </c>
      <c r="C66" t="s">
        <v>627</v>
      </c>
    </row>
    <row r="68" spans="1:8" s="22" customFormat="1">
      <c r="A68" s="1" t="s">
        <v>427</v>
      </c>
    </row>
    <row r="69" spans="1:8" s="22" customFormat="1">
      <c r="A69" s="22" t="s">
        <v>649</v>
      </c>
      <c r="B69" s="254"/>
      <c r="C69" s="254"/>
      <c r="D69" s="254"/>
      <c r="E69" s="254"/>
      <c r="F69" s="254"/>
      <c r="G69" s="254"/>
    </row>
    <row r="70" spans="1:8" s="22" customFormat="1">
      <c r="A70" s="22" t="s">
        <v>1502</v>
      </c>
      <c r="B70" s="254"/>
      <c r="C70" s="254"/>
      <c r="D70" s="254"/>
      <c r="E70" s="254"/>
      <c r="F70" s="254"/>
      <c r="G70" s="254"/>
      <c r="H70" s="22" t="s">
        <v>1503</v>
      </c>
    </row>
    <row r="71" spans="1:8" s="22" customFormat="1">
      <c r="A71" s="22" t="s">
        <v>655</v>
      </c>
      <c r="B71" s="254"/>
      <c r="C71" s="254"/>
      <c r="D71" s="254"/>
      <c r="E71" s="254"/>
      <c r="F71" s="254"/>
      <c r="G71" s="254"/>
    </row>
    <row r="72" spans="1:8" s="22" customFormat="1">
      <c r="A72" s="22" t="s">
        <v>334</v>
      </c>
      <c r="B72" s="254"/>
      <c r="C72" s="254"/>
      <c r="D72" s="254"/>
      <c r="E72" s="254"/>
      <c r="F72" s="254"/>
      <c r="G72" s="254"/>
      <c r="H72" s="22" t="s">
        <v>1504</v>
      </c>
    </row>
    <row r="73" spans="1:8" s="22" customFormat="1">
      <c r="A73" s="22" t="s">
        <v>661</v>
      </c>
      <c r="B73" s="254"/>
      <c r="C73" s="254"/>
      <c r="D73" s="254"/>
      <c r="E73" s="254"/>
      <c r="F73" s="254"/>
      <c r="G73" s="254"/>
    </row>
    <row r="74" spans="1:8" s="22" customFormat="1">
      <c r="A74" s="22" t="s">
        <v>714</v>
      </c>
      <c r="B74" s="254"/>
      <c r="C74" s="254"/>
      <c r="D74" s="254"/>
      <c r="E74" s="254"/>
      <c r="F74" s="254"/>
      <c r="G74" s="254"/>
    </row>
    <row r="75" spans="1:8" s="197" customFormat="1">
      <c r="A75" s="197" t="s">
        <v>1506</v>
      </c>
      <c r="B75" s="195"/>
      <c r="C75" s="195"/>
      <c r="D75" s="195"/>
      <c r="E75" s="195"/>
      <c r="F75" s="195"/>
      <c r="G75" s="195"/>
    </row>
    <row r="76" spans="1:8" s="22" customFormat="1">
      <c r="A76" s="22" t="s">
        <v>650</v>
      </c>
      <c r="B76" s="254"/>
      <c r="C76" s="254"/>
      <c r="D76" s="254"/>
      <c r="E76" s="254"/>
      <c r="F76" s="254"/>
      <c r="G76" s="254"/>
    </row>
    <row r="77" spans="1:8" s="22" customFormat="1">
      <c r="A77" s="22" t="s">
        <v>685</v>
      </c>
      <c r="B77" s="254"/>
      <c r="C77" s="254"/>
      <c r="D77" s="254"/>
      <c r="E77" s="254"/>
      <c r="F77" s="254"/>
      <c r="G77" s="254"/>
    </row>
    <row r="78" spans="1:8" s="22" customFormat="1">
      <c r="A78" s="22" t="s">
        <v>657</v>
      </c>
      <c r="B78" s="254"/>
      <c r="C78" s="254"/>
      <c r="D78" s="254"/>
      <c r="E78" s="254"/>
      <c r="F78" s="254"/>
      <c r="G78" s="254"/>
    </row>
    <row r="79" spans="1:8" s="22" customFormat="1">
      <c r="A79" s="22" t="s">
        <v>658</v>
      </c>
      <c r="B79" s="254"/>
      <c r="C79" s="254"/>
      <c r="D79" s="254"/>
      <c r="E79" s="254"/>
      <c r="F79" s="254"/>
      <c r="G79" s="254"/>
    </row>
    <row r="80" spans="1:8" s="22" customFormat="1">
      <c r="A80" s="22" t="s">
        <v>660</v>
      </c>
      <c r="B80" s="254"/>
      <c r="C80" s="254"/>
      <c r="D80" s="254"/>
      <c r="E80" s="254"/>
      <c r="F80" s="254"/>
      <c r="G80" s="254"/>
    </row>
    <row r="81" spans="1:11" s="22" customFormat="1">
      <c r="A81" s="22" t="s">
        <v>659</v>
      </c>
      <c r="B81" s="254"/>
      <c r="C81" s="254"/>
      <c r="D81" s="254"/>
      <c r="E81" s="254"/>
      <c r="F81" s="254"/>
      <c r="G81" s="254"/>
    </row>
    <row r="82" spans="1:11" s="22" customFormat="1"/>
    <row r="83" spans="1:11" s="22" customFormat="1"/>
    <row r="84" spans="1:11" s="1" customFormat="1">
      <c r="A84" s="1" t="s">
        <v>708</v>
      </c>
    </row>
    <row r="85" spans="1:11" s="43" customFormat="1" ht="48" customHeight="1">
      <c r="A85" s="43" t="s">
        <v>705</v>
      </c>
      <c r="B85" s="43" t="s">
        <v>702</v>
      </c>
      <c r="C85" s="43" t="s">
        <v>703</v>
      </c>
      <c r="D85" s="43" t="s">
        <v>653</v>
      </c>
      <c r="E85" s="43" t="s">
        <v>729</v>
      </c>
      <c r="F85" s="43" t="s">
        <v>586</v>
      </c>
      <c r="G85" s="257" t="s">
        <v>732</v>
      </c>
      <c r="H85" s="257"/>
      <c r="I85" s="257"/>
      <c r="J85" s="257"/>
      <c r="K85" s="43" t="s">
        <v>733</v>
      </c>
    </row>
    <row r="86" spans="1:11" s="3" customFormat="1">
      <c r="G86" s="256"/>
      <c r="H86" s="256"/>
      <c r="I86" s="256"/>
      <c r="J86" s="256"/>
    </row>
    <row r="87" spans="1:11" s="3" customFormat="1">
      <c r="G87" s="256"/>
      <c r="H87" s="256"/>
      <c r="I87" s="256"/>
      <c r="J87" s="256"/>
    </row>
    <row r="88" spans="1:11" s="3" customFormat="1">
      <c r="G88" s="256"/>
      <c r="H88" s="256"/>
      <c r="I88" s="256"/>
      <c r="J88" s="256"/>
    </row>
    <row r="89" spans="1:11" s="3" customFormat="1">
      <c r="G89" s="256"/>
      <c r="H89" s="256"/>
      <c r="I89" s="256"/>
      <c r="J89" s="256"/>
    </row>
    <row r="90" spans="1:11" s="3" customFormat="1">
      <c r="G90" s="256"/>
      <c r="H90" s="256"/>
      <c r="I90" s="256"/>
      <c r="J90" s="256"/>
    </row>
    <row r="91" spans="1:11" s="3" customFormat="1">
      <c r="G91" s="256"/>
      <c r="H91" s="256"/>
      <c r="I91" s="256"/>
      <c r="J91" s="256"/>
    </row>
    <row r="92" spans="1:11" s="3" customFormat="1">
      <c r="G92" s="256"/>
      <c r="H92" s="256"/>
      <c r="I92" s="256"/>
      <c r="J92" s="256"/>
    </row>
    <row r="93" spans="1:11" s="3" customFormat="1">
      <c r="G93" s="256"/>
      <c r="H93" s="256"/>
      <c r="I93" s="256"/>
      <c r="J93" s="256"/>
    </row>
    <row r="94" spans="1:11" s="3" customFormat="1">
      <c r="G94" s="256"/>
      <c r="H94" s="256"/>
      <c r="I94" s="256"/>
      <c r="J94" s="256"/>
    </row>
    <row r="95" spans="1:11" s="3" customFormat="1">
      <c r="G95" s="256"/>
      <c r="H95" s="256"/>
      <c r="I95" s="256"/>
      <c r="J95" s="256"/>
    </row>
    <row r="96" spans="1:11" s="3" customFormat="1">
      <c r="G96" s="256"/>
      <c r="H96" s="256"/>
      <c r="I96" s="256"/>
      <c r="J96" s="256"/>
    </row>
    <row r="97" spans="1:10" s="3" customFormat="1">
      <c r="G97" s="256"/>
      <c r="H97" s="256"/>
      <c r="I97" s="256"/>
      <c r="J97" s="256"/>
    </row>
    <row r="98" spans="1:10" s="3" customFormat="1">
      <c r="G98" s="256"/>
      <c r="H98" s="256"/>
      <c r="I98" s="256"/>
      <c r="J98" s="256"/>
    </row>
    <row r="99" spans="1:10" s="3" customFormat="1">
      <c r="G99" s="256"/>
      <c r="H99" s="256"/>
      <c r="I99" s="256"/>
      <c r="J99" s="256"/>
    </row>
    <row r="100" spans="1:10" s="3" customFormat="1">
      <c r="G100" s="256"/>
      <c r="H100" s="256"/>
      <c r="I100" s="256"/>
      <c r="J100" s="256"/>
    </row>
    <row r="101" spans="1:10" s="3" customFormat="1">
      <c r="G101" s="256"/>
      <c r="H101" s="256"/>
      <c r="I101" s="256"/>
      <c r="J101" s="256"/>
    </row>
    <row r="102" spans="1:10" s="3" customFormat="1">
      <c r="G102" s="192"/>
      <c r="H102" s="192"/>
      <c r="I102" s="192"/>
      <c r="J102" s="192"/>
    </row>
    <row r="103" spans="1:10" s="3" customFormat="1">
      <c r="G103" s="192"/>
      <c r="H103" s="192"/>
      <c r="I103" s="192"/>
      <c r="J103" s="192"/>
    </row>
    <row r="104" spans="1:10" s="3" customFormat="1">
      <c r="G104" s="192"/>
      <c r="H104" s="192"/>
      <c r="I104" s="192"/>
      <c r="J104" s="192"/>
    </row>
    <row r="105" spans="1:10" s="3" customFormat="1">
      <c r="G105" s="192"/>
      <c r="H105" s="192"/>
      <c r="I105" s="192"/>
      <c r="J105" s="192"/>
    </row>
    <row r="106" spans="1:10" s="3" customFormat="1">
      <c r="G106" s="192"/>
      <c r="H106" s="192"/>
      <c r="I106" s="192"/>
      <c r="J106" s="192"/>
    </row>
    <row r="107" spans="1:10" s="1" customFormat="1" ht="17.100000000000001" customHeight="1">
      <c r="A107" s="1" t="s">
        <v>1382</v>
      </c>
      <c r="B107" s="1" t="s">
        <v>1378</v>
      </c>
      <c r="C107" s="1" t="s">
        <v>1505</v>
      </c>
      <c r="D107" s="1" t="s">
        <v>1379</v>
      </c>
      <c r="G107" s="255"/>
      <c r="H107" s="255"/>
      <c r="I107" s="255"/>
      <c r="J107" s="255"/>
    </row>
    <row r="108" spans="1:10" s="129" customFormat="1" ht="17.100000000000001" customHeight="1">
      <c r="A108" s="129" t="s">
        <v>382</v>
      </c>
      <c r="G108" s="196"/>
      <c r="H108" s="196"/>
      <c r="I108" s="196"/>
      <c r="J108" s="196"/>
    </row>
    <row r="109" spans="1:10" s="1" customFormat="1">
      <c r="A109" s="3" t="s">
        <v>1380</v>
      </c>
      <c r="G109" s="255"/>
      <c r="H109" s="255"/>
      <c r="I109" s="255"/>
      <c r="J109" s="255"/>
    </row>
    <row r="110" spans="1:10" s="1" customFormat="1">
      <c r="A110" s="3" t="s">
        <v>1381</v>
      </c>
      <c r="G110" s="255"/>
      <c r="H110" s="255"/>
      <c r="I110" s="255"/>
      <c r="J110" s="255"/>
    </row>
    <row r="111" spans="1:10" s="22" customFormat="1">
      <c r="A111" s="3" t="s">
        <v>1380</v>
      </c>
      <c r="G111" s="255"/>
      <c r="H111" s="255"/>
      <c r="I111" s="255"/>
      <c r="J111" s="255"/>
    </row>
    <row r="112" spans="1:10" s="22" customFormat="1">
      <c r="A112" s="3" t="s">
        <v>1381</v>
      </c>
      <c r="G112" s="255"/>
      <c r="H112" s="255"/>
      <c r="I112" s="255"/>
      <c r="J112" s="255"/>
    </row>
    <row r="113" spans="1:10" s="194" customFormat="1">
      <c r="A113" s="3"/>
      <c r="G113" s="193"/>
      <c r="H113" s="193"/>
      <c r="I113" s="193"/>
      <c r="J113" s="193"/>
    </row>
    <row r="114" spans="1:10" s="194" customFormat="1">
      <c r="A114" s="129" t="s">
        <v>1393</v>
      </c>
      <c r="G114" s="193"/>
      <c r="H114" s="193"/>
      <c r="I114" s="193"/>
      <c r="J114" s="193"/>
    </row>
    <row r="115" spans="1:10" s="194" customFormat="1">
      <c r="A115" s="3"/>
      <c r="G115" s="193"/>
      <c r="H115" s="193"/>
      <c r="I115" s="193"/>
      <c r="J115" s="193"/>
    </row>
    <row r="116" spans="1:10" s="194" customFormat="1">
      <c r="A116" s="3"/>
      <c r="G116" s="193"/>
      <c r="H116" s="193"/>
      <c r="I116" s="193"/>
      <c r="J116" s="193"/>
    </row>
    <row r="117" spans="1:10" s="194" customFormat="1">
      <c r="A117" s="3"/>
      <c r="G117" s="193"/>
      <c r="H117" s="193"/>
      <c r="I117" s="193"/>
      <c r="J117" s="193"/>
    </row>
    <row r="118" spans="1:10" s="194" customFormat="1">
      <c r="A118" s="3"/>
      <c r="G118" s="193"/>
      <c r="H118" s="193"/>
      <c r="I118" s="193"/>
      <c r="J118" s="193"/>
    </row>
    <row r="119" spans="1:10" s="22" customFormat="1">
      <c r="G119" s="255"/>
      <c r="H119" s="255"/>
      <c r="I119" s="255"/>
      <c r="J119" s="255"/>
    </row>
    <row r="120" spans="1:10" s="1" customFormat="1">
      <c r="A120" s="1" t="s">
        <v>720</v>
      </c>
      <c r="G120" s="255"/>
      <c r="H120" s="255"/>
      <c r="I120" s="255"/>
      <c r="J120" s="255"/>
    </row>
    <row r="121" spans="1:10" s="3" customFormat="1">
      <c r="A121" s="3" t="s">
        <v>721</v>
      </c>
      <c r="B121" s="256"/>
      <c r="C121" s="256"/>
      <c r="D121" s="256"/>
      <c r="E121" s="256"/>
      <c r="F121" s="256"/>
      <c r="G121" s="256"/>
      <c r="H121" s="256"/>
      <c r="I121" s="256"/>
      <c r="J121" s="256"/>
    </row>
    <row r="122" spans="1:10" s="3" customFormat="1">
      <c r="A122" s="3" t="s">
        <v>724</v>
      </c>
      <c r="B122" s="256"/>
      <c r="C122" s="256"/>
      <c r="D122" s="256"/>
      <c r="E122" s="256"/>
      <c r="F122" s="256"/>
      <c r="G122" s="256"/>
      <c r="H122" s="256"/>
      <c r="I122" s="256"/>
      <c r="J122" s="256"/>
    </row>
    <row r="123" spans="1:10" s="3" customFormat="1">
      <c r="A123" s="3" t="s">
        <v>727</v>
      </c>
      <c r="B123" s="256"/>
      <c r="C123" s="256"/>
      <c r="D123" s="256"/>
      <c r="E123" s="256"/>
      <c r="F123" s="256"/>
      <c r="G123" s="256"/>
      <c r="H123" s="256"/>
      <c r="I123" s="256"/>
      <c r="J123" s="256"/>
    </row>
    <row r="124" spans="1:10" s="3" customFormat="1">
      <c r="A124" s="3" t="s">
        <v>749</v>
      </c>
      <c r="B124" s="256"/>
      <c r="C124" s="256"/>
      <c r="D124" s="256"/>
      <c r="E124" s="256"/>
      <c r="F124" s="256"/>
      <c r="G124" s="256"/>
      <c r="H124" s="256"/>
      <c r="I124" s="256"/>
      <c r="J124" s="256"/>
    </row>
    <row r="125" spans="1:10" s="3" customFormat="1">
      <c r="A125" s="3" t="s">
        <v>722</v>
      </c>
      <c r="B125" s="256"/>
      <c r="C125" s="256"/>
      <c r="D125" s="256"/>
      <c r="E125" s="256"/>
      <c r="F125" s="256"/>
      <c r="G125" s="256"/>
      <c r="H125" s="256"/>
      <c r="I125" s="256"/>
      <c r="J125" s="256"/>
    </row>
    <row r="126" spans="1:10" s="3" customFormat="1">
      <c r="A126" s="3" t="s">
        <v>723</v>
      </c>
      <c r="B126" s="256"/>
      <c r="C126" s="256"/>
      <c r="D126" s="256"/>
      <c r="E126" s="256"/>
      <c r="F126" s="256"/>
      <c r="G126" s="256"/>
      <c r="H126" s="256"/>
      <c r="I126" s="256"/>
      <c r="J126" s="256"/>
    </row>
    <row r="127" spans="1:10" s="3" customFormat="1">
      <c r="A127" s="3" t="s">
        <v>726</v>
      </c>
      <c r="B127" s="256"/>
      <c r="C127" s="256"/>
      <c r="D127" s="256"/>
      <c r="E127" s="256"/>
      <c r="F127" s="256"/>
      <c r="G127" s="256"/>
      <c r="H127" s="256"/>
      <c r="I127" s="256"/>
      <c r="J127" s="256"/>
    </row>
    <row r="128" spans="1:10" s="3" customFormat="1">
      <c r="G128" s="256"/>
      <c r="H128" s="256"/>
      <c r="I128" s="256"/>
      <c r="J128" s="256"/>
    </row>
    <row r="129" spans="1:10" s="3" customFormat="1">
      <c r="G129" s="256"/>
      <c r="H129" s="256"/>
      <c r="I129" s="256"/>
      <c r="J129" s="256"/>
    </row>
    <row r="130" spans="1:10" s="1" customFormat="1">
      <c r="A130" s="1" t="s">
        <v>656</v>
      </c>
      <c r="B130" s="1" t="s">
        <v>654</v>
      </c>
      <c r="C130" s="1" t="s">
        <v>680</v>
      </c>
      <c r="D130" s="255" t="s">
        <v>689</v>
      </c>
      <c r="E130" s="255"/>
      <c r="F130" s="255"/>
      <c r="G130" s="255"/>
      <c r="H130" s="255"/>
      <c r="I130" s="255"/>
    </row>
    <row r="131" spans="1:10" s="3" customFormat="1">
      <c r="D131" s="256"/>
      <c r="E131" s="256"/>
      <c r="F131" s="256"/>
      <c r="G131" s="256"/>
      <c r="H131" s="256"/>
      <c r="I131" s="256"/>
    </row>
    <row r="132" spans="1:10" s="3" customFormat="1">
      <c r="D132" s="256"/>
      <c r="E132" s="256"/>
      <c r="F132" s="256"/>
      <c r="G132" s="256"/>
      <c r="H132" s="256"/>
      <c r="I132" s="256"/>
    </row>
    <row r="133" spans="1:10" s="3" customFormat="1">
      <c r="D133" s="256"/>
      <c r="E133" s="256"/>
      <c r="F133" s="256"/>
      <c r="G133" s="256"/>
      <c r="H133" s="256"/>
      <c r="I133" s="256"/>
    </row>
    <row r="134" spans="1:10" s="3" customFormat="1">
      <c r="D134" s="256"/>
      <c r="E134" s="256"/>
      <c r="F134" s="256"/>
      <c r="G134" s="256"/>
      <c r="H134" s="256"/>
      <c r="I134" s="256"/>
    </row>
    <row r="135" spans="1:10" s="3" customFormat="1">
      <c r="D135" s="256"/>
      <c r="E135" s="256"/>
      <c r="F135" s="256"/>
      <c r="G135" s="256"/>
      <c r="H135" s="256"/>
      <c r="I135" s="256"/>
    </row>
    <row r="136" spans="1:10" s="3" customFormat="1">
      <c r="D136" s="256"/>
      <c r="E136" s="256"/>
      <c r="F136" s="256"/>
      <c r="G136" s="256"/>
      <c r="H136" s="256"/>
      <c r="I136" s="256"/>
    </row>
    <row r="137" spans="1:10" s="3" customFormat="1">
      <c r="D137" s="256"/>
      <c r="E137" s="256"/>
      <c r="F137" s="256"/>
      <c r="G137" s="256"/>
      <c r="H137" s="256"/>
      <c r="I137" s="256"/>
    </row>
    <row r="138" spans="1:10" s="22" customFormat="1">
      <c r="D138" s="254"/>
      <c r="E138" s="254"/>
      <c r="F138" s="254"/>
      <c r="G138" s="254"/>
      <c r="H138" s="254"/>
      <c r="I138" s="254"/>
    </row>
    <row r="139" spans="1:10" s="22" customFormat="1">
      <c r="A139" s="1" t="s">
        <v>674</v>
      </c>
      <c r="B139" s="1" t="s">
        <v>686</v>
      </c>
      <c r="C139" s="1" t="s">
        <v>687</v>
      </c>
      <c r="D139" s="42" t="s">
        <v>725</v>
      </c>
      <c r="E139" s="41"/>
      <c r="F139" s="41"/>
    </row>
    <row r="140" spans="1:10" s="3" customFormat="1">
      <c r="D140" s="256"/>
      <c r="E140" s="256"/>
      <c r="F140" s="256"/>
      <c r="G140" s="256"/>
    </row>
    <row r="141" spans="1:10" s="3" customFormat="1">
      <c r="D141" s="256"/>
      <c r="E141" s="256"/>
      <c r="F141" s="256"/>
      <c r="G141" s="256"/>
    </row>
    <row r="142" spans="1:10" s="3" customFormat="1">
      <c r="D142" s="256"/>
      <c r="E142" s="256"/>
      <c r="F142" s="256"/>
      <c r="G142" s="256"/>
    </row>
    <row r="143" spans="1:10" s="22" customFormat="1">
      <c r="A143" s="3" t="s">
        <v>736</v>
      </c>
      <c r="B143" s="1"/>
      <c r="C143" s="1"/>
      <c r="D143" s="255"/>
      <c r="E143" s="255"/>
      <c r="F143" s="255"/>
      <c r="G143" s="255"/>
    </row>
    <row r="144" spans="1:10" s="22" customFormat="1">
      <c r="A144" s="3" t="s">
        <v>713</v>
      </c>
      <c r="B144" s="1"/>
      <c r="C144" s="1"/>
      <c r="D144" s="255"/>
      <c r="E144" s="255"/>
      <c r="F144" s="255"/>
      <c r="G144" s="255"/>
    </row>
    <row r="145" spans="1:11" s="22" customFormat="1">
      <c r="A145" s="3"/>
      <c r="B145" s="1"/>
      <c r="C145" s="1"/>
      <c r="D145" s="42"/>
      <c r="E145" s="41"/>
      <c r="F145" s="41"/>
    </row>
    <row r="146" spans="1:11" s="22" customFormat="1">
      <c r="A146" s="1" t="s">
        <v>731</v>
      </c>
      <c r="B146" s="1"/>
      <c r="C146" s="1"/>
      <c r="D146" s="42"/>
      <c r="E146" s="41"/>
      <c r="F146" s="41"/>
    </row>
    <row r="147" spans="1:11" s="3" customFormat="1">
      <c r="A147" s="3" t="s">
        <v>734</v>
      </c>
    </row>
    <row r="148" spans="1:11" s="3" customFormat="1"/>
    <row r="149" spans="1:11" s="3" customFormat="1"/>
    <row r="150" spans="1:11" s="1" customFormat="1">
      <c r="A150" s="1" t="s">
        <v>608</v>
      </c>
      <c r="B150" s="1" t="s">
        <v>609</v>
      </c>
      <c r="C150" s="1" t="s">
        <v>610</v>
      </c>
      <c r="D150" s="1" t="s">
        <v>460</v>
      </c>
      <c r="E150" s="1" t="s">
        <v>457</v>
      </c>
      <c r="F150" s="1" t="s">
        <v>459</v>
      </c>
      <c r="G150" s="1" t="s">
        <v>533</v>
      </c>
      <c r="H150" s="1" t="s">
        <v>535</v>
      </c>
      <c r="I150" s="1" t="s">
        <v>895</v>
      </c>
      <c r="J150" s="1" t="s">
        <v>693</v>
      </c>
      <c r="K150" s="1" t="s">
        <v>694</v>
      </c>
    </row>
    <row r="151" spans="1:11">
      <c r="A151" t="s">
        <v>594</v>
      </c>
      <c r="E151" s="22"/>
    </row>
    <row r="152" spans="1:11">
      <c r="A152" t="s">
        <v>595</v>
      </c>
      <c r="E152" s="22"/>
    </row>
    <row r="153" spans="1:11">
      <c r="A153" t="s">
        <v>596</v>
      </c>
      <c r="E153" s="22"/>
    </row>
    <row r="154" spans="1:11">
      <c r="A154" t="s">
        <v>596</v>
      </c>
    </row>
    <row r="155" spans="1:11" s="22" customFormat="1">
      <c r="A155" s="22" t="s">
        <v>596</v>
      </c>
    </row>
    <row r="158" spans="1:11" s="1" customFormat="1">
      <c r="A158" s="1" t="s">
        <v>730</v>
      </c>
      <c r="B158"/>
      <c r="C158" s="1" t="s">
        <v>605</v>
      </c>
      <c r="D158" s="1" t="s">
        <v>606</v>
      </c>
      <c r="E158" s="1" t="s">
        <v>607</v>
      </c>
    </row>
    <row r="159" spans="1:11">
      <c r="B159" s="1" t="s">
        <v>604</v>
      </c>
      <c r="C159" s="34">
        <f>B151</f>
        <v>0</v>
      </c>
      <c r="D159" s="38">
        <f>B153</f>
        <v>0</v>
      </c>
      <c r="E159" s="36">
        <f>B152</f>
        <v>0</v>
      </c>
    </row>
    <row r="160" spans="1:11">
      <c r="B160" s="1" t="s">
        <v>597</v>
      </c>
      <c r="C160" s="31">
        <f>B152</f>
        <v>0</v>
      </c>
      <c r="D160" s="35">
        <f>B151</f>
        <v>0</v>
      </c>
      <c r="E160" s="37">
        <f>B153</f>
        <v>0</v>
      </c>
    </row>
    <row r="161" spans="1:8">
      <c r="B161" s="1" t="s">
        <v>598</v>
      </c>
      <c r="C161" s="37">
        <f>B153</f>
        <v>0</v>
      </c>
      <c r="D161" s="31">
        <f>B152</f>
        <v>0</v>
      </c>
      <c r="E161" s="35">
        <f>B151</f>
        <v>0</v>
      </c>
    </row>
    <row r="162" spans="1:8">
      <c r="B162" s="1" t="s">
        <v>599</v>
      </c>
      <c r="C162" s="35">
        <f>B151</f>
        <v>0</v>
      </c>
      <c r="D162" s="37">
        <f>B153</f>
        <v>0</v>
      </c>
      <c r="E162" s="31">
        <f>B152</f>
        <v>0</v>
      </c>
    </row>
    <row r="163" spans="1:8">
      <c r="B163" s="1" t="s">
        <v>600</v>
      </c>
      <c r="C163" s="31">
        <f>B152</f>
        <v>0</v>
      </c>
      <c r="D163" s="35">
        <f>B151</f>
        <v>0</v>
      </c>
      <c r="E163" s="37">
        <f>B153</f>
        <v>0</v>
      </c>
    </row>
    <row r="164" spans="1:8">
      <c r="B164" s="1" t="s">
        <v>601</v>
      </c>
      <c r="C164" s="37">
        <f>B153</f>
        <v>0</v>
      </c>
      <c r="D164" s="31">
        <f>B152</f>
        <v>0</v>
      </c>
      <c r="E164" s="35">
        <f>B151</f>
        <v>0</v>
      </c>
    </row>
    <row r="165" spans="1:8">
      <c r="B165" s="1" t="s">
        <v>602</v>
      </c>
      <c r="C165" s="35">
        <f>B151</f>
        <v>0</v>
      </c>
      <c r="D165" s="37">
        <f>B153</f>
        <v>0</v>
      </c>
      <c r="E165" s="31">
        <f>B152</f>
        <v>0</v>
      </c>
    </row>
    <row r="166" spans="1:8">
      <c r="B166" s="1" t="s">
        <v>603</v>
      </c>
      <c r="C166" s="31">
        <f>B152</f>
        <v>0</v>
      </c>
      <c r="D166" s="35">
        <f>B151</f>
        <v>0</v>
      </c>
      <c r="E166" s="37">
        <f>B153</f>
        <v>0</v>
      </c>
    </row>
    <row r="168" spans="1:8" s="1" customFormat="1">
      <c r="A168" s="1" t="s">
        <v>704</v>
      </c>
    </row>
    <row r="169" spans="1:8" s="3" customFormat="1">
      <c r="A169" s="3" t="s">
        <v>741</v>
      </c>
      <c r="B169" s="259" t="s">
        <v>742</v>
      </c>
      <c r="C169" s="259"/>
      <c r="D169" s="259"/>
      <c r="E169" s="259"/>
      <c r="F169" s="259"/>
      <c r="G169" s="259"/>
      <c r="H169" s="259"/>
    </row>
    <row r="170" spans="1:8" s="3" customFormat="1" ht="33" customHeight="1">
      <c r="B170" s="259"/>
      <c r="C170" s="259"/>
      <c r="D170" s="259"/>
      <c r="E170" s="259"/>
      <c r="F170" s="259"/>
      <c r="G170" s="259"/>
      <c r="H170" s="259"/>
    </row>
    <row r="171" spans="1:8" s="3" customFormat="1">
      <c r="A171" s="3" t="s">
        <v>737</v>
      </c>
      <c r="B171" s="256" t="s">
        <v>740</v>
      </c>
      <c r="C171" s="256"/>
      <c r="D171" s="256"/>
      <c r="E171" s="256"/>
      <c r="F171" s="256"/>
      <c r="G171" s="256"/>
      <c r="H171" s="256"/>
    </row>
    <row r="172" spans="1:8" s="22" customFormat="1">
      <c r="A172" s="22" t="s">
        <v>706</v>
      </c>
      <c r="B172" s="254"/>
      <c r="C172" s="254"/>
      <c r="D172" s="254"/>
      <c r="E172" s="254"/>
      <c r="F172" s="254"/>
      <c r="G172" s="254"/>
      <c r="H172" s="254"/>
    </row>
    <row r="173" spans="1:8">
      <c r="A173" t="s">
        <v>707</v>
      </c>
      <c r="B173" s="254"/>
      <c r="C173" s="254"/>
      <c r="D173" s="254"/>
      <c r="E173" s="254"/>
      <c r="F173" s="254"/>
      <c r="G173" s="254"/>
      <c r="H173" s="254"/>
    </row>
    <row r="174" spans="1:8" s="22" customFormat="1">
      <c r="A174" s="22" t="s">
        <v>594</v>
      </c>
      <c r="B174" s="254" t="s">
        <v>710</v>
      </c>
      <c r="C174" s="254"/>
      <c r="D174" s="254"/>
      <c r="E174" s="254"/>
      <c r="F174" s="254"/>
      <c r="G174" s="254"/>
      <c r="H174" s="254"/>
    </row>
    <row r="175" spans="1:8" s="22" customFormat="1">
      <c r="A175" s="22" t="s">
        <v>743</v>
      </c>
      <c r="B175" s="254" t="s">
        <v>711</v>
      </c>
      <c r="C175" s="254"/>
      <c r="D175" s="254"/>
      <c r="E175" s="254"/>
      <c r="F175" s="254"/>
      <c r="G175" s="254"/>
      <c r="H175" s="254"/>
    </row>
    <row r="177" spans="1:7" s="1" customFormat="1">
      <c r="A177" s="1" t="s">
        <v>644</v>
      </c>
      <c r="B177" s="1" t="s">
        <v>642</v>
      </c>
      <c r="C177" s="1" t="s">
        <v>643</v>
      </c>
      <c r="D177" s="1" t="s">
        <v>645</v>
      </c>
    </row>
    <row r="178" spans="1:7" s="3" customFormat="1">
      <c r="D178" s="256"/>
      <c r="E178" s="256"/>
      <c r="F178" s="256"/>
      <c r="G178" s="256"/>
    </row>
    <row r="179" spans="1:7" s="3" customFormat="1">
      <c r="D179" s="256"/>
      <c r="E179" s="256"/>
      <c r="F179" s="256"/>
      <c r="G179" s="256"/>
    </row>
    <row r="180" spans="1:7" s="3" customFormat="1">
      <c r="D180" s="256"/>
      <c r="E180" s="256"/>
      <c r="F180" s="256"/>
      <c r="G180" s="256"/>
    </row>
    <row r="181" spans="1:7" s="3" customFormat="1">
      <c r="D181" s="256"/>
      <c r="E181" s="256"/>
      <c r="F181" s="256"/>
      <c r="G181" s="256"/>
    </row>
    <row r="182" spans="1:7" s="3" customFormat="1">
      <c r="D182" s="256"/>
      <c r="E182" s="256"/>
      <c r="F182" s="256"/>
      <c r="G182" s="256"/>
    </row>
    <row r="183" spans="1:7" s="3" customFormat="1">
      <c r="D183" s="256"/>
      <c r="E183" s="256"/>
      <c r="F183" s="256"/>
      <c r="G183" s="256"/>
    </row>
    <row r="184" spans="1:7" s="3" customFormat="1">
      <c r="D184" s="256"/>
      <c r="E184" s="256"/>
      <c r="F184" s="256"/>
      <c r="G184" s="256"/>
    </row>
    <row r="185" spans="1:7" s="3" customFormat="1">
      <c r="D185" s="256"/>
      <c r="E185" s="256"/>
      <c r="F185" s="256"/>
      <c r="G185" s="256"/>
    </row>
    <row r="186" spans="1:7" s="3" customFormat="1">
      <c r="D186" s="256"/>
      <c r="E186" s="256"/>
      <c r="F186" s="256"/>
      <c r="G186" s="256"/>
    </row>
    <row r="187" spans="1:7" s="3" customFormat="1">
      <c r="D187" s="256"/>
      <c r="E187" s="256"/>
      <c r="F187" s="256"/>
      <c r="G187" s="256"/>
    </row>
    <row r="188" spans="1:7" s="3" customFormat="1">
      <c r="D188" s="256"/>
      <c r="E188" s="256"/>
      <c r="F188" s="256"/>
      <c r="G188" s="256"/>
    </row>
    <row r="189" spans="1:7" s="3" customFormat="1">
      <c r="D189" s="256"/>
      <c r="E189" s="256"/>
      <c r="F189" s="256"/>
      <c r="G189" s="256"/>
    </row>
    <row r="190" spans="1:7">
      <c r="A190" s="1" t="s">
        <v>663</v>
      </c>
      <c r="C190" s="1" t="s">
        <v>673</v>
      </c>
      <c r="D190" s="255" t="s">
        <v>1383</v>
      </c>
      <c r="E190" s="255"/>
      <c r="F190" s="255"/>
      <c r="G190" s="255"/>
    </row>
    <row r="191" spans="1:7">
      <c r="A191" s="258" t="s">
        <v>669</v>
      </c>
      <c r="B191" s="258"/>
      <c r="C191" s="23"/>
      <c r="D191" s="260"/>
      <c r="E191" s="254"/>
      <c r="F191" s="254"/>
      <c r="G191" s="254"/>
    </row>
    <row r="192" spans="1:7" s="22" customFormat="1">
      <c r="A192" s="22" t="s">
        <v>712</v>
      </c>
      <c r="C192" s="23"/>
      <c r="D192" s="260"/>
      <c r="E192" s="254"/>
      <c r="F192" s="254"/>
      <c r="G192" s="254"/>
    </row>
    <row r="193" spans="1:7" s="22" customFormat="1">
      <c r="A193" s="22" t="s">
        <v>735</v>
      </c>
      <c r="C193" s="23"/>
      <c r="D193" s="260"/>
      <c r="E193" s="254"/>
      <c r="F193" s="254"/>
      <c r="G193" s="254"/>
    </row>
    <row r="194" spans="1:7" s="22" customFormat="1">
      <c r="A194" s="22" t="s">
        <v>715</v>
      </c>
      <c r="C194" s="23"/>
      <c r="D194" s="260"/>
      <c r="E194" s="254"/>
      <c r="F194" s="254"/>
      <c r="G194" s="254"/>
    </row>
    <row r="195" spans="1:7">
      <c r="A195" s="258" t="s">
        <v>719</v>
      </c>
      <c r="B195" s="258"/>
      <c r="C195" s="23"/>
      <c r="D195" s="260"/>
      <c r="E195" s="254"/>
      <c r="F195" s="254"/>
      <c r="G195" s="254"/>
    </row>
    <row r="196" spans="1:7">
      <c r="A196" s="258" t="s">
        <v>997</v>
      </c>
      <c r="B196" s="258"/>
      <c r="C196" s="23"/>
      <c r="D196" s="260"/>
      <c r="E196" s="254"/>
      <c r="F196" s="254"/>
      <c r="G196" s="254"/>
    </row>
    <row r="197" spans="1:7">
      <c r="A197" s="258" t="s">
        <v>676</v>
      </c>
      <c r="B197" s="258"/>
      <c r="C197" s="23"/>
      <c r="D197" s="260"/>
      <c r="E197" s="254"/>
      <c r="F197" s="254"/>
      <c r="G197" s="254"/>
    </row>
    <row r="198" spans="1:7" s="22" customFormat="1">
      <c r="A198" s="22" t="s">
        <v>672</v>
      </c>
      <c r="C198" s="23"/>
      <c r="D198" s="260"/>
      <c r="E198" s="254"/>
      <c r="F198" s="254"/>
      <c r="G198" s="254"/>
    </row>
    <row r="199" spans="1:7">
      <c r="A199" s="258" t="s">
        <v>675</v>
      </c>
      <c r="B199" s="258"/>
      <c r="C199" s="23"/>
      <c r="D199" s="260"/>
      <c r="E199" s="254"/>
      <c r="F199" s="254"/>
      <c r="G199" s="254"/>
    </row>
    <row r="200" spans="1:7">
      <c r="A200" s="258" t="s">
        <v>668</v>
      </c>
      <c r="B200" s="258"/>
      <c r="C200" s="23"/>
      <c r="D200" s="260"/>
      <c r="E200" s="254"/>
      <c r="F200" s="254"/>
      <c r="G200" s="254"/>
    </row>
    <row r="201" spans="1:7">
      <c r="A201" s="258" t="s">
        <v>716</v>
      </c>
      <c r="B201" s="258"/>
      <c r="C201" s="23"/>
      <c r="D201" s="260"/>
      <c r="E201" s="254"/>
      <c r="F201" s="254"/>
      <c r="G201" s="254"/>
    </row>
    <row r="202" spans="1:7" s="22" customFormat="1">
      <c r="A202" s="22" t="s">
        <v>739</v>
      </c>
      <c r="C202" s="23"/>
      <c r="D202" s="260"/>
      <c r="E202" s="254"/>
      <c r="F202" s="254"/>
      <c r="G202" s="254"/>
    </row>
    <row r="203" spans="1:7">
      <c r="A203" s="258" t="s">
        <v>664</v>
      </c>
      <c r="B203" s="258"/>
      <c r="C203" s="23"/>
      <c r="D203" s="260"/>
      <c r="E203" s="254"/>
      <c r="F203" s="254"/>
      <c r="G203" s="254"/>
    </row>
    <row r="204" spans="1:7">
      <c r="A204" s="258" t="s">
        <v>665</v>
      </c>
      <c r="B204" s="258"/>
      <c r="C204" s="23"/>
      <c r="D204" s="260"/>
      <c r="E204" s="254"/>
      <c r="F204" s="254"/>
      <c r="G204" s="254"/>
    </row>
    <row r="205" spans="1:7">
      <c r="A205" s="258" t="s">
        <v>1507</v>
      </c>
      <c r="B205" s="258"/>
      <c r="C205" s="23"/>
      <c r="D205" s="260"/>
      <c r="E205" s="254"/>
      <c r="F205" s="254"/>
      <c r="G205" s="254"/>
    </row>
    <row r="206" spans="1:7" s="22" customFormat="1">
      <c r="A206" s="22" t="s">
        <v>717</v>
      </c>
      <c r="C206" s="23"/>
      <c r="D206" s="260"/>
      <c r="E206" s="254"/>
      <c r="F206" s="254"/>
      <c r="G206" s="254"/>
    </row>
    <row r="207" spans="1:7" s="173" customFormat="1">
      <c r="A207" s="173" t="s">
        <v>996</v>
      </c>
      <c r="C207" s="23"/>
      <c r="D207" s="260"/>
      <c r="E207" s="254"/>
      <c r="F207" s="254"/>
      <c r="G207" s="254"/>
    </row>
    <row r="208" spans="1:7" s="22" customFormat="1">
      <c r="A208" s="22" t="s">
        <v>718</v>
      </c>
      <c r="C208" s="23"/>
      <c r="D208" s="260"/>
      <c r="E208" s="254"/>
      <c r="F208" s="254"/>
      <c r="G208" s="254"/>
    </row>
    <row r="209" spans="1:7" s="22" customFormat="1">
      <c r="A209" s="22" t="s">
        <v>670</v>
      </c>
      <c r="C209" s="23"/>
      <c r="D209" s="260"/>
      <c r="E209" s="254"/>
      <c r="F209" s="254"/>
      <c r="G209" s="254"/>
    </row>
    <row r="210" spans="1:7" s="173" customFormat="1">
      <c r="A210" s="173" t="s">
        <v>995</v>
      </c>
      <c r="C210" s="23"/>
      <c r="D210" s="260"/>
      <c r="E210" s="254"/>
      <c r="F210" s="254"/>
      <c r="G210" s="254"/>
    </row>
    <row r="211" spans="1:7">
      <c r="A211" s="258" t="s">
        <v>678</v>
      </c>
      <c r="B211" s="258"/>
      <c r="C211" s="23"/>
      <c r="D211" s="260"/>
      <c r="E211" s="254"/>
      <c r="F211" s="254"/>
      <c r="G211" s="254"/>
    </row>
    <row r="212" spans="1:7" ht="18" customHeight="1">
      <c r="A212" s="258" t="s">
        <v>671</v>
      </c>
      <c r="B212" s="258"/>
      <c r="C212" s="23"/>
      <c r="D212" s="260"/>
      <c r="E212" s="254"/>
      <c r="F212" s="254"/>
      <c r="G212" s="254"/>
    </row>
    <row r="213" spans="1:7" s="173" customFormat="1">
      <c r="A213" s="173" t="s">
        <v>993</v>
      </c>
      <c r="C213" s="23"/>
      <c r="D213" s="260"/>
      <c r="E213" s="254"/>
      <c r="F213" s="254"/>
      <c r="G213" s="254"/>
    </row>
    <row r="214" spans="1:7" s="173" customFormat="1">
      <c r="A214" s="173" t="s">
        <v>994</v>
      </c>
      <c r="C214" s="23"/>
      <c r="D214" s="260"/>
      <c r="E214" s="254"/>
      <c r="F214" s="254"/>
      <c r="G214" s="254"/>
    </row>
    <row r="215" spans="1:7" s="22" customFormat="1">
      <c r="A215" s="258" t="s">
        <v>894</v>
      </c>
      <c r="B215" s="258"/>
      <c r="C215" s="23"/>
      <c r="D215" s="260"/>
      <c r="E215" s="254"/>
      <c r="F215" s="254"/>
      <c r="G215" s="254"/>
    </row>
    <row r="216" spans="1:7">
      <c r="A216" s="258" t="s">
        <v>667</v>
      </c>
      <c r="B216" s="258"/>
      <c r="C216" s="23"/>
      <c r="D216" s="260"/>
      <c r="E216" s="254"/>
      <c r="F216" s="254"/>
      <c r="G216" s="254"/>
    </row>
    <row r="217" spans="1:7" s="22" customFormat="1">
      <c r="A217" s="22" t="s">
        <v>738</v>
      </c>
      <c r="C217" s="23"/>
      <c r="D217" s="260"/>
      <c r="E217" s="254"/>
      <c r="F217" s="254"/>
      <c r="G217" s="254"/>
    </row>
    <row r="218" spans="1:7">
      <c r="A218" s="258" t="s">
        <v>688</v>
      </c>
      <c r="B218" s="258"/>
      <c r="C218" s="23"/>
      <c r="D218" s="260"/>
      <c r="E218" s="254"/>
      <c r="F218" s="254"/>
      <c r="G218" s="254"/>
    </row>
    <row r="219" spans="1:7">
      <c r="A219" s="258" t="s">
        <v>666</v>
      </c>
      <c r="B219" s="258"/>
      <c r="C219" s="23"/>
      <c r="D219" s="260"/>
      <c r="E219" s="254"/>
      <c r="F219" s="254"/>
      <c r="G219" s="254"/>
    </row>
    <row r="220" spans="1:7">
      <c r="A220" t="s">
        <v>677</v>
      </c>
      <c r="C220" s="23"/>
      <c r="D220" s="260"/>
      <c r="E220" s="254"/>
      <c r="F220" s="254"/>
      <c r="G220" s="254"/>
    </row>
  </sheetData>
  <mergeCells count="124">
    <mergeCell ref="D220:G220"/>
    <mergeCell ref="D215:G215"/>
    <mergeCell ref="D216:G216"/>
    <mergeCell ref="D217:G217"/>
    <mergeCell ref="D218:G218"/>
    <mergeCell ref="D219:G219"/>
    <mergeCell ref="D206:G206"/>
    <mergeCell ref="D208:G208"/>
    <mergeCell ref="D209:G209"/>
    <mergeCell ref="D211:G211"/>
    <mergeCell ref="D212:G212"/>
    <mergeCell ref="D207:G207"/>
    <mergeCell ref="D210:G210"/>
    <mergeCell ref="D213:G213"/>
    <mergeCell ref="D214:G214"/>
    <mergeCell ref="D202:G202"/>
    <mergeCell ref="D203:G203"/>
    <mergeCell ref="D204:G204"/>
    <mergeCell ref="D205:G205"/>
    <mergeCell ref="D196:G196"/>
    <mergeCell ref="D197:G197"/>
    <mergeCell ref="D198:G198"/>
    <mergeCell ref="D199:G199"/>
    <mergeCell ref="D200:G200"/>
    <mergeCell ref="D195:G195"/>
    <mergeCell ref="D188:G188"/>
    <mergeCell ref="D186:G186"/>
    <mergeCell ref="D143:G143"/>
    <mergeCell ref="D144:G144"/>
    <mergeCell ref="D136:I136"/>
    <mergeCell ref="D137:I137"/>
    <mergeCell ref="D138:I138"/>
    <mergeCell ref="D201:G201"/>
    <mergeCell ref="D189:G189"/>
    <mergeCell ref="D190:G190"/>
    <mergeCell ref="D131:I131"/>
    <mergeCell ref="D132:I132"/>
    <mergeCell ref="D133:I133"/>
    <mergeCell ref="D134:I134"/>
    <mergeCell ref="D135:I135"/>
    <mergeCell ref="D191:G191"/>
    <mergeCell ref="D192:G192"/>
    <mergeCell ref="D193:G193"/>
    <mergeCell ref="D194:G194"/>
    <mergeCell ref="B126:J126"/>
    <mergeCell ref="B127:J127"/>
    <mergeCell ref="B124:J124"/>
    <mergeCell ref="G96:J96"/>
    <mergeCell ref="G97:J97"/>
    <mergeCell ref="D183:G183"/>
    <mergeCell ref="B175:H175"/>
    <mergeCell ref="D140:G140"/>
    <mergeCell ref="D141:G141"/>
    <mergeCell ref="D142:G142"/>
    <mergeCell ref="D180:G180"/>
    <mergeCell ref="D181:G181"/>
    <mergeCell ref="D182:G182"/>
    <mergeCell ref="B169:H170"/>
    <mergeCell ref="B171:H171"/>
    <mergeCell ref="B172:H172"/>
    <mergeCell ref="B173:H173"/>
    <mergeCell ref="B174:H174"/>
    <mergeCell ref="G98:J98"/>
    <mergeCell ref="G99:J99"/>
    <mergeCell ref="B121:J121"/>
    <mergeCell ref="B122:J122"/>
    <mergeCell ref="B123:J123"/>
    <mergeCell ref="B125:J125"/>
    <mergeCell ref="A212:B212"/>
    <mergeCell ref="A215:B215"/>
    <mergeCell ref="A216:B216"/>
    <mergeCell ref="A218:B218"/>
    <mergeCell ref="A219:B219"/>
    <mergeCell ref="A211:B211"/>
    <mergeCell ref="G128:J128"/>
    <mergeCell ref="G129:J129"/>
    <mergeCell ref="A191:B191"/>
    <mergeCell ref="A195:B195"/>
    <mergeCell ref="A196:B196"/>
    <mergeCell ref="A197:B197"/>
    <mergeCell ref="A199:B199"/>
    <mergeCell ref="A200:B200"/>
    <mergeCell ref="A201:B201"/>
    <mergeCell ref="A203:B203"/>
    <mergeCell ref="A204:B204"/>
    <mergeCell ref="A205:B205"/>
    <mergeCell ref="D184:G184"/>
    <mergeCell ref="D185:G185"/>
    <mergeCell ref="D187:G187"/>
    <mergeCell ref="D178:G178"/>
    <mergeCell ref="D179:G179"/>
    <mergeCell ref="D130:I130"/>
    <mergeCell ref="B79:G79"/>
    <mergeCell ref="B80:G80"/>
    <mergeCell ref="B81:G81"/>
    <mergeCell ref="G120:J120"/>
    <mergeCell ref="G111:J111"/>
    <mergeCell ref="G112:J112"/>
    <mergeCell ref="G119:J119"/>
    <mergeCell ref="G89:J89"/>
    <mergeCell ref="G90:J90"/>
    <mergeCell ref="G91:J91"/>
    <mergeCell ref="G92:J92"/>
    <mergeCell ref="G100:J100"/>
    <mergeCell ref="G101:J101"/>
    <mergeCell ref="G86:J86"/>
    <mergeCell ref="G87:J87"/>
    <mergeCell ref="G85:J85"/>
    <mergeCell ref="G88:J88"/>
    <mergeCell ref="G107:J107"/>
    <mergeCell ref="G109:J109"/>
    <mergeCell ref="G110:J110"/>
    <mergeCell ref="G93:J93"/>
    <mergeCell ref="G94:J94"/>
    <mergeCell ref="G95:J95"/>
    <mergeCell ref="B70:G70"/>
    <mergeCell ref="B77:G77"/>
    <mergeCell ref="B69:G69"/>
    <mergeCell ref="B71:G71"/>
    <mergeCell ref="B72:G72"/>
    <mergeCell ref="B73:G73"/>
    <mergeCell ref="B74:G74"/>
    <mergeCell ref="B76:G76"/>
    <mergeCell ref="B78:G78"/>
  </mergeCells>
  <phoneticPr fontId="22" type="noConversion"/>
  <pageMargins left="0.7" right="0.7" top="0.75" bottom="0.75" header="0.3" footer="0.3"/>
  <pageSetup paperSize="9" scale="55" fitToHeight="0" orientation="landscape" r:id="rId1"/>
  <rowBreaks count="4" manualBreakCount="4">
    <brk id="67" max="16383" man="1"/>
    <brk id="119" max="16383" man="1"/>
    <brk id="149" max="16383" man="1"/>
    <brk id="189"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49"/>
  <sheetViews>
    <sheetView workbookViewId="0">
      <selection activeCell="D15" sqref="D15"/>
    </sheetView>
  </sheetViews>
  <sheetFormatPr defaultColWidth="11" defaultRowHeight="15.75"/>
  <cols>
    <col min="1" max="1" width="11.875" customWidth="1"/>
    <col min="2" max="2" width="23" style="194" customWidth="1"/>
    <col min="3" max="3" width="16" customWidth="1"/>
    <col min="4" max="4" width="15.375" customWidth="1"/>
    <col min="8" max="9" width="10.875" style="194"/>
    <col min="11" max="11" width="65.5" customWidth="1"/>
  </cols>
  <sheetData>
    <row r="1" spans="1:11" s="194" customFormat="1">
      <c r="A1" s="194" t="s">
        <v>969</v>
      </c>
    </row>
    <row r="2" spans="1:11" s="2" customFormat="1" ht="21">
      <c r="A2" s="2" t="s">
        <v>1394</v>
      </c>
      <c r="D2" s="2" t="s">
        <v>700</v>
      </c>
      <c r="F2" s="2" t="s">
        <v>701</v>
      </c>
    </row>
    <row r="3" spans="1:11" s="129" customFormat="1"/>
    <row r="4" spans="1:11" s="129" customFormat="1">
      <c r="A4" s="129" t="s">
        <v>596</v>
      </c>
      <c r="B4" s="129" t="s">
        <v>1407</v>
      </c>
    </row>
    <row r="5" spans="1:11" s="129" customFormat="1">
      <c r="A5" s="129" t="s">
        <v>594</v>
      </c>
    </row>
    <row r="6" spans="1:11" s="129" customFormat="1">
      <c r="A6" s="129" t="s">
        <v>596</v>
      </c>
    </row>
    <row r="7" spans="1:11" s="129" customFormat="1">
      <c r="A7" s="129" t="s">
        <v>596</v>
      </c>
    </row>
    <row r="8" spans="1:11" s="129" customFormat="1">
      <c r="A8" s="129" t="s">
        <v>596</v>
      </c>
    </row>
    <row r="9" spans="1:11" s="129" customFormat="1"/>
    <row r="10" spans="1:11" s="3" customFormat="1"/>
    <row r="11" spans="1:11" s="129" customFormat="1">
      <c r="A11" s="7" t="s">
        <v>1406</v>
      </c>
      <c r="B11" s="7" t="s">
        <v>1398</v>
      </c>
      <c r="C11" s="7" t="s">
        <v>1395</v>
      </c>
      <c r="D11" s="7" t="s">
        <v>1396</v>
      </c>
      <c r="E11" s="7" t="s">
        <v>1397</v>
      </c>
      <c r="F11" s="7" t="s">
        <v>1400</v>
      </c>
      <c r="G11" s="7" t="s">
        <v>1403</v>
      </c>
      <c r="H11" s="7" t="s">
        <v>1402</v>
      </c>
      <c r="I11" s="7" t="s">
        <v>1404</v>
      </c>
      <c r="J11" s="7" t="s">
        <v>1401</v>
      </c>
      <c r="K11" s="7" t="s">
        <v>1405</v>
      </c>
    </row>
    <row r="12" spans="1:11" s="129" customFormat="1">
      <c r="A12" s="7"/>
      <c r="B12" s="7" t="s">
        <v>1399</v>
      </c>
      <c r="C12" s="7"/>
      <c r="D12" s="7"/>
      <c r="E12" s="7"/>
      <c r="F12" s="7"/>
      <c r="G12" s="7"/>
      <c r="H12" s="7"/>
      <c r="I12" s="7"/>
      <c r="J12" s="7"/>
      <c r="K12" s="7"/>
    </row>
    <row r="13" spans="1:11">
      <c r="A13" s="23"/>
      <c r="B13" s="23"/>
      <c r="C13" s="23"/>
      <c r="D13" s="23"/>
      <c r="E13" s="23"/>
      <c r="F13" s="23"/>
      <c r="G13" s="23"/>
      <c r="H13" s="23"/>
      <c r="I13" s="23"/>
      <c r="J13" s="23"/>
      <c r="K13" s="23"/>
    </row>
    <row r="14" spans="1:11">
      <c r="A14" s="23"/>
      <c r="B14" s="23"/>
      <c r="C14" s="23"/>
      <c r="D14" s="23"/>
      <c r="E14" s="23"/>
      <c r="F14" s="23"/>
      <c r="G14" s="23"/>
      <c r="H14" s="23"/>
      <c r="I14" s="23"/>
      <c r="J14" s="23"/>
      <c r="K14" s="23"/>
    </row>
    <row r="15" spans="1:11">
      <c r="A15" s="23"/>
      <c r="B15" s="23"/>
      <c r="C15" s="23"/>
      <c r="D15" s="23"/>
      <c r="E15" s="23"/>
      <c r="F15" s="23"/>
      <c r="G15" s="23"/>
      <c r="H15" s="23"/>
      <c r="I15" s="23"/>
      <c r="J15" s="23"/>
      <c r="K15" s="23"/>
    </row>
    <row r="16" spans="1:11">
      <c r="A16" s="23"/>
      <c r="B16" s="23"/>
      <c r="C16" s="23"/>
      <c r="D16" s="23"/>
      <c r="E16" s="23"/>
      <c r="F16" s="23"/>
      <c r="G16" s="23"/>
      <c r="H16" s="23"/>
      <c r="I16" s="23"/>
      <c r="J16" s="23"/>
      <c r="K16" s="23"/>
    </row>
    <row r="17" spans="1:11">
      <c r="A17" s="23"/>
      <c r="B17" s="23"/>
      <c r="C17" s="23"/>
      <c r="D17" s="23"/>
      <c r="E17" s="23"/>
      <c r="F17" s="23"/>
      <c r="G17" s="23"/>
      <c r="H17" s="23"/>
      <c r="I17" s="23"/>
      <c r="J17" s="23"/>
      <c r="K17" s="23"/>
    </row>
    <row r="18" spans="1:11">
      <c r="A18" s="23"/>
      <c r="B18" s="23"/>
      <c r="C18" s="23"/>
      <c r="D18" s="23"/>
      <c r="E18" s="23"/>
      <c r="F18" s="23"/>
      <c r="G18" s="23"/>
      <c r="H18" s="23"/>
      <c r="I18" s="23"/>
      <c r="J18" s="23"/>
      <c r="K18" s="23"/>
    </row>
    <row r="19" spans="1:11">
      <c r="A19" s="23"/>
      <c r="B19" s="23"/>
      <c r="C19" s="23"/>
      <c r="D19" s="23"/>
      <c r="E19" s="23"/>
      <c r="F19" s="23"/>
      <c r="G19" s="23"/>
      <c r="H19" s="23"/>
      <c r="I19" s="23"/>
      <c r="J19" s="23"/>
      <c r="K19" s="23"/>
    </row>
    <row r="20" spans="1:11">
      <c r="A20" s="23"/>
      <c r="B20" s="23"/>
      <c r="C20" s="23"/>
      <c r="D20" s="23"/>
      <c r="E20" s="23"/>
      <c r="F20" s="23"/>
      <c r="G20" s="23"/>
      <c r="H20" s="23"/>
      <c r="I20" s="23"/>
      <c r="J20" s="23"/>
      <c r="K20" s="23"/>
    </row>
    <row r="21" spans="1:11">
      <c r="A21" s="23"/>
      <c r="B21" s="23"/>
      <c r="C21" s="23"/>
      <c r="D21" s="23"/>
      <c r="E21" s="23"/>
      <c r="F21" s="23"/>
      <c r="G21" s="23"/>
      <c r="H21" s="23"/>
      <c r="I21" s="23"/>
      <c r="J21" s="23"/>
      <c r="K21" s="23"/>
    </row>
    <row r="22" spans="1:11">
      <c r="A22" s="23"/>
      <c r="B22" s="23"/>
      <c r="C22" s="23"/>
      <c r="D22" s="23"/>
      <c r="E22" s="23"/>
      <c r="F22" s="23"/>
      <c r="G22" s="23"/>
      <c r="H22" s="23"/>
      <c r="I22" s="23"/>
      <c r="J22" s="23"/>
      <c r="K22" s="23"/>
    </row>
    <row r="23" spans="1:11">
      <c r="A23" s="23"/>
      <c r="B23" s="23"/>
      <c r="C23" s="23"/>
      <c r="D23" s="23"/>
      <c r="E23" s="23"/>
      <c r="F23" s="23"/>
      <c r="G23" s="23"/>
      <c r="H23" s="23"/>
      <c r="I23" s="23"/>
      <c r="J23" s="23"/>
      <c r="K23" s="23"/>
    </row>
    <row r="24" spans="1:11">
      <c r="A24" s="23"/>
      <c r="B24" s="23"/>
      <c r="C24" s="23"/>
      <c r="D24" s="23"/>
      <c r="E24" s="23"/>
      <c r="F24" s="23"/>
      <c r="G24" s="23"/>
      <c r="H24" s="23"/>
      <c r="I24" s="23"/>
      <c r="J24" s="23"/>
      <c r="K24" s="23"/>
    </row>
    <row r="25" spans="1:11">
      <c r="A25" s="23"/>
      <c r="B25" s="23"/>
      <c r="C25" s="23"/>
      <c r="D25" s="23"/>
      <c r="E25" s="23"/>
      <c r="F25" s="23"/>
      <c r="G25" s="23"/>
      <c r="H25" s="23"/>
      <c r="I25" s="23"/>
      <c r="J25" s="23"/>
      <c r="K25" s="23"/>
    </row>
    <row r="26" spans="1:11">
      <c r="A26" s="23"/>
      <c r="B26" s="23"/>
      <c r="C26" s="23"/>
      <c r="D26" s="23"/>
      <c r="E26" s="23"/>
      <c r="F26" s="23"/>
      <c r="G26" s="23"/>
      <c r="H26" s="23"/>
      <c r="I26" s="23"/>
      <c r="J26" s="23"/>
      <c r="K26" s="23"/>
    </row>
    <row r="27" spans="1:11">
      <c r="A27" s="23"/>
      <c r="B27" s="23"/>
      <c r="C27" s="23"/>
      <c r="D27" s="23"/>
      <c r="E27" s="23"/>
      <c r="F27" s="23"/>
      <c r="G27" s="23"/>
      <c r="H27" s="23"/>
      <c r="I27" s="23"/>
      <c r="J27" s="23"/>
      <c r="K27" s="23"/>
    </row>
    <row r="28" spans="1:11">
      <c r="A28" s="23"/>
      <c r="B28" s="23"/>
      <c r="C28" s="23"/>
      <c r="D28" s="23"/>
      <c r="E28" s="23"/>
      <c r="F28" s="23"/>
      <c r="G28" s="23"/>
      <c r="H28" s="23"/>
      <c r="I28" s="23"/>
      <c r="J28" s="23"/>
      <c r="K28" s="23"/>
    </row>
    <row r="29" spans="1:11">
      <c r="A29" s="23"/>
      <c r="B29" s="23"/>
      <c r="C29" s="23"/>
      <c r="D29" s="23"/>
      <c r="E29" s="23"/>
      <c r="F29" s="23"/>
      <c r="G29" s="23"/>
      <c r="H29" s="23"/>
      <c r="I29" s="23"/>
      <c r="J29" s="23"/>
      <c r="K29" s="23"/>
    </row>
    <row r="30" spans="1:11">
      <c r="A30" s="23"/>
      <c r="B30" s="23"/>
      <c r="C30" s="23"/>
      <c r="D30" s="23"/>
      <c r="E30" s="23"/>
      <c r="F30" s="23"/>
      <c r="G30" s="23"/>
      <c r="H30" s="23"/>
      <c r="I30" s="23"/>
      <c r="J30" s="23"/>
      <c r="K30" s="23"/>
    </row>
    <row r="31" spans="1:11">
      <c r="A31" s="23"/>
      <c r="B31" s="23"/>
      <c r="C31" s="23"/>
      <c r="D31" s="23"/>
      <c r="E31" s="23"/>
      <c r="F31" s="23"/>
      <c r="G31" s="23"/>
      <c r="H31" s="23"/>
      <c r="I31" s="23"/>
      <c r="J31" s="23"/>
      <c r="K31" s="23"/>
    </row>
    <row r="32" spans="1:11">
      <c r="A32" s="23"/>
      <c r="B32" s="23"/>
      <c r="C32" s="23"/>
      <c r="D32" s="23"/>
      <c r="E32" s="23"/>
      <c r="F32" s="23"/>
      <c r="G32" s="23"/>
      <c r="H32" s="23"/>
      <c r="I32" s="23"/>
      <c r="J32" s="23"/>
      <c r="K32" s="23"/>
    </row>
    <row r="33" spans="1:11">
      <c r="A33" s="23"/>
      <c r="B33" s="23"/>
      <c r="C33" s="23"/>
      <c r="D33" s="23"/>
      <c r="E33" s="23"/>
      <c r="F33" s="23"/>
      <c r="G33" s="23"/>
      <c r="H33" s="23"/>
      <c r="I33" s="23"/>
      <c r="J33" s="23"/>
      <c r="K33" s="23"/>
    </row>
    <row r="34" spans="1:11">
      <c r="A34" s="23"/>
      <c r="B34" s="23"/>
      <c r="C34" s="23"/>
      <c r="D34" s="23"/>
      <c r="E34" s="23"/>
      <c r="F34" s="23"/>
      <c r="G34" s="23"/>
      <c r="H34" s="23"/>
      <c r="I34" s="23"/>
      <c r="J34" s="23"/>
      <c r="K34" s="23"/>
    </row>
    <row r="35" spans="1:11">
      <c r="A35" s="23"/>
      <c r="B35" s="23"/>
      <c r="C35" s="23"/>
      <c r="D35" s="23"/>
      <c r="E35" s="23"/>
      <c r="F35" s="23"/>
      <c r="G35" s="23"/>
      <c r="H35" s="23"/>
      <c r="I35" s="23"/>
      <c r="J35" s="23"/>
      <c r="K35" s="23"/>
    </row>
    <row r="36" spans="1:11">
      <c r="A36" s="23"/>
      <c r="B36" s="23"/>
      <c r="C36" s="23"/>
      <c r="D36" s="23"/>
      <c r="E36" s="23"/>
      <c r="F36" s="23"/>
      <c r="G36" s="23"/>
      <c r="H36" s="23"/>
      <c r="I36" s="23"/>
      <c r="J36" s="23"/>
      <c r="K36" s="23"/>
    </row>
    <row r="37" spans="1:11">
      <c r="A37" s="23"/>
      <c r="B37" s="23"/>
      <c r="C37" s="23"/>
      <c r="D37" s="23"/>
      <c r="E37" s="23"/>
      <c r="F37" s="23"/>
      <c r="G37" s="23"/>
      <c r="H37" s="23"/>
      <c r="I37" s="23"/>
      <c r="J37" s="23"/>
      <c r="K37" s="23"/>
    </row>
    <row r="38" spans="1:11">
      <c r="A38" s="23"/>
      <c r="B38" s="23"/>
      <c r="C38" s="23"/>
      <c r="D38" s="23"/>
      <c r="E38" s="23"/>
      <c r="F38" s="23"/>
      <c r="G38" s="23"/>
      <c r="H38" s="23"/>
      <c r="I38" s="23"/>
      <c r="J38" s="23"/>
      <c r="K38" s="23"/>
    </row>
    <row r="39" spans="1:11">
      <c r="A39" s="23"/>
      <c r="B39" s="23"/>
      <c r="C39" s="23"/>
      <c r="D39" s="23"/>
      <c r="E39" s="23"/>
      <c r="F39" s="23"/>
      <c r="G39" s="23"/>
      <c r="H39" s="23"/>
      <c r="I39" s="23"/>
      <c r="J39" s="23"/>
      <c r="K39" s="23"/>
    </row>
    <row r="40" spans="1:11">
      <c r="A40" s="23"/>
      <c r="B40" s="23"/>
      <c r="C40" s="23"/>
      <c r="D40" s="23"/>
      <c r="E40" s="23"/>
      <c r="F40" s="23"/>
      <c r="G40" s="23"/>
      <c r="H40" s="23"/>
      <c r="I40" s="23"/>
      <c r="J40" s="23"/>
      <c r="K40" s="23"/>
    </row>
    <row r="41" spans="1:11">
      <c r="A41" s="23"/>
      <c r="B41" s="23"/>
      <c r="C41" s="23"/>
      <c r="D41" s="23"/>
      <c r="E41" s="23"/>
      <c r="F41" s="23"/>
      <c r="G41" s="23"/>
      <c r="H41" s="23"/>
      <c r="I41" s="23"/>
      <c r="J41" s="23"/>
      <c r="K41" s="23"/>
    </row>
    <row r="42" spans="1:11">
      <c r="A42" s="23"/>
      <c r="B42" s="23"/>
      <c r="C42" s="23"/>
      <c r="D42" s="23"/>
      <c r="E42" s="23"/>
      <c r="F42" s="23"/>
      <c r="G42" s="23"/>
      <c r="H42" s="23"/>
      <c r="I42" s="23"/>
      <c r="J42" s="23"/>
      <c r="K42" s="23"/>
    </row>
    <row r="43" spans="1:11">
      <c r="A43" s="23"/>
      <c r="B43" s="23"/>
      <c r="C43" s="23"/>
      <c r="D43" s="23"/>
      <c r="E43" s="23"/>
      <c r="F43" s="23"/>
      <c r="G43" s="23"/>
      <c r="H43" s="23"/>
      <c r="I43" s="23"/>
      <c r="J43" s="23"/>
      <c r="K43" s="23"/>
    </row>
    <row r="44" spans="1:11">
      <c r="A44" s="23"/>
      <c r="B44" s="23"/>
      <c r="C44" s="23"/>
      <c r="D44" s="23"/>
      <c r="E44" s="23"/>
      <c r="F44" s="23"/>
      <c r="G44" s="23"/>
      <c r="H44" s="23"/>
      <c r="I44" s="23"/>
      <c r="J44" s="23"/>
      <c r="K44" s="23"/>
    </row>
    <row r="45" spans="1:11">
      <c r="A45" s="23"/>
      <c r="B45" s="23"/>
      <c r="C45" s="23"/>
      <c r="D45" s="23"/>
      <c r="E45" s="23"/>
      <c r="F45" s="23"/>
      <c r="G45" s="23"/>
      <c r="H45" s="23"/>
      <c r="I45" s="23"/>
      <c r="J45" s="23"/>
      <c r="K45" s="23"/>
    </row>
    <row r="46" spans="1:11">
      <c r="A46" s="23"/>
      <c r="B46" s="23"/>
      <c r="C46" s="23"/>
      <c r="D46" s="23"/>
      <c r="E46" s="23"/>
      <c r="F46" s="23"/>
      <c r="G46" s="23"/>
      <c r="H46" s="23"/>
      <c r="I46" s="23"/>
      <c r="J46" s="23"/>
      <c r="K46" s="23"/>
    </row>
    <row r="47" spans="1:11">
      <c r="A47" s="23"/>
      <c r="B47" s="23"/>
      <c r="C47" s="23"/>
      <c r="D47" s="23"/>
      <c r="E47" s="23"/>
      <c r="F47" s="23"/>
      <c r="G47" s="23"/>
      <c r="H47" s="23"/>
      <c r="I47" s="23"/>
      <c r="J47" s="23"/>
      <c r="K47" s="23"/>
    </row>
    <row r="48" spans="1:11">
      <c r="A48" s="23"/>
      <c r="B48" s="23"/>
      <c r="C48" s="23"/>
      <c r="D48" s="23"/>
      <c r="E48" s="23"/>
      <c r="F48" s="23"/>
      <c r="G48" s="23"/>
      <c r="H48" s="23"/>
      <c r="I48" s="23"/>
      <c r="J48" s="23"/>
      <c r="K48" s="23"/>
    </row>
    <row r="49" spans="1:11">
      <c r="A49" s="23"/>
      <c r="B49" s="23"/>
      <c r="C49" s="23"/>
      <c r="D49" s="23"/>
      <c r="E49" s="23"/>
      <c r="F49" s="23"/>
      <c r="G49" s="23"/>
      <c r="H49" s="23"/>
      <c r="I49" s="23"/>
      <c r="J49" s="23"/>
      <c r="K49" s="23"/>
    </row>
  </sheetData>
  <pageMargins left="0.7" right="0.7" top="0.75" bottom="0.75" header="0.3" footer="0.3"/>
  <pageSetup paperSize="9" scale="61"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
  <sheetViews>
    <sheetView workbookViewId="0">
      <selection activeCell="D18" sqref="D18"/>
    </sheetView>
  </sheetViews>
  <sheetFormatPr defaultColWidth="11" defaultRowHeight="15.75"/>
  <cols>
    <col min="1" max="1" width="10.875" style="223"/>
    <col min="2" max="2" width="10.875" style="225"/>
    <col min="3" max="3" width="15.375" customWidth="1"/>
    <col min="4" max="4" width="16.625" style="227" customWidth="1"/>
    <col min="5" max="5" width="16.875" customWidth="1"/>
    <col min="6" max="6" width="15.5" customWidth="1"/>
    <col min="7" max="7" width="12.875" customWidth="1"/>
  </cols>
  <sheetData>
    <row r="1" spans="1:8" s="194" customFormat="1">
      <c r="A1" s="223" t="s">
        <v>969</v>
      </c>
      <c r="B1" s="225"/>
      <c r="D1" s="227"/>
    </row>
    <row r="2" spans="1:8" s="3" customFormat="1">
      <c r="A2" s="232" t="s">
        <v>1418</v>
      </c>
      <c r="B2" s="233"/>
      <c r="D2" s="234"/>
    </row>
    <row r="3" spans="1:8" s="2" customFormat="1" ht="21">
      <c r="A3" s="224" t="s">
        <v>1408</v>
      </c>
      <c r="B3" s="226"/>
      <c r="D3" s="228" t="s">
        <v>700</v>
      </c>
      <c r="F3" s="2" t="s">
        <v>701</v>
      </c>
    </row>
    <row r="4" spans="1:8" s="2" customFormat="1" ht="21">
      <c r="A4" s="224" t="s">
        <v>1413</v>
      </c>
      <c r="B4" s="226"/>
      <c r="D4" s="228"/>
    </row>
    <row r="6" spans="1:8" s="129" customFormat="1">
      <c r="A6" s="229" t="s">
        <v>1409</v>
      </c>
      <c r="B6" s="230" t="s">
        <v>1410</v>
      </c>
      <c r="C6" s="129" t="s">
        <v>1411</v>
      </c>
      <c r="D6" s="231" t="s">
        <v>1412</v>
      </c>
      <c r="E6" s="129" t="s">
        <v>1414</v>
      </c>
      <c r="F6" s="129" t="s">
        <v>1415</v>
      </c>
      <c r="G6" s="129" t="s">
        <v>1416</v>
      </c>
      <c r="H6" s="129" t="s">
        <v>1417</v>
      </c>
    </row>
  </sheetData>
  <pageMargins left="0.7" right="0.7" top="0.75" bottom="0.75" header="0.3" footer="0.3"/>
  <pageSetup paperSize="9" scale="73"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63"/>
  <sheetViews>
    <sheetView workbookViewId="0">
      <selection activeCell="O16" sqref="O16"/>
    </sheetView>
  </sheetViews>
  <sheetFormatPr defaultColWidth="11" defaultRowHeight="15.75"/>
  <cols>
    <col min="1" max="1" width="14.125" style="52" customWidth="1"/>
    <col min="2" max="2" width="4.5" customWidth="1"/>
    <col min="3" max="4" width="4.375" customWidth="1"/>
    <col min="5" max="5" width="5.125" customWidth="1"/>
    <col min="6" max="6" width="5.25" customWidth="1"/>
    <col min="7" max="7" width="4.375" style="197" customWidth="1"/>
    <col min="8" max="8" width="4.75" customWidth="1"/>
    <col min="9" max="9" width="4.375" customWidth="1"/>
    <col min="10" max="10" width="4.625" customWidth="1"/>
    <col min="11" max="11" width="4.5" customWidth="1"/>
    <col min="12" max="12" width="4.625" customWidth="1"/>
  </cols>
  <sheetData>
    <row r="1" spans="1:9">
      <c r="A1" s="239" t="s">
        <v>969</v>
      </c>
      <c r="B1" s="235"/>
      <c r="C1" s="235"/>
      <c r="D1" s="235"/>
      <c r="E1" s="235"/>
      <c r="F1" s="235"/>
      <c r="G1" s="235"/>
      <c r="H1" s="235"/>
      <c r="I1" s="235"/>
    </row>
    <row r="2" spans="1:9" s="197" customFormat="1">
      <c r="A2" s="52" t="s">
        <v>1434</v>
      </c>
    </row>
    <row r="3" spans="1:9" ht="21">
      <c r="A3" s="240" t="s">
        <v>1432</v>
      </c>
      <c r="B3" s="236"/>
      <c r="C3" s="236"/>
      <c r="D3" s="236"/>
      <c r="E3" s="236"/>
      <c r="F3" s="236"/>
      <c r="G3" s="236"/>
      <c r="H3" s="236"/>
      <c r="I3" s="236"/>
    </row>
    <row r="5" spans="1:9" s="197" customFormat="1">
      <c r="A5" s="52"/>
    </row>
    <row r="6" spans="1:9" s="197" customFormat="1">
      <c r="A6" s="241" t="s">
        <v>1489</v>
      </c>
    </row>
    <row r="7" spans="1:9" s="197" customFormat="1">
      <c r="A7" s="52" t="s">
        <v>340</v>
      </c>
      <c r="B7" s="197" t="s">
        <v>1488</v>
      </c>
    </row>
    <row r="8" spans="1:9" s="197" customFormat="1">
      <c r="A8" s="52" t="s">
        <v>1480</v>
      </c>
      <c r="B8" s="197" t="s">
        <v>1487</v>
      </c>
    </row>
    <row r="9" spans="1:9" s="197" customFormat="1">
      <c r="A9" s="52" t="s">
        <v>1481</v>
      </c>
      <c r="B9" s="197" t="s">
        <v>1486</v>
      </c>
    </row>
    <row r="10" spans="1:9" s="197" customFormat="1">
      <c r="A10" s="52" t="s">
        <v>1482</v>
      </c>
      <c r="B10" s="197" t="s">
        <v>1485</v>
      </c>
    </row>
    <row r="11" spans="1:9" s="197" customFormat="1">
      <c r="A11" s="52" t="s">
        <v>1483</v>
      </c>
      <c r="B11" s="197" t="s">
        <v>1484</v>
      </c>
    </row>
    <row r="12" spans="1:9" s="197" customFormat="1">
      <c r="A12" s="52"/>
    </row>
    <row r="13" spans="1:9" s="197" customFormat="1">
      <c r="A13" s="52" t="s">
        <v>1492</v>
      </c>
    </row>
    <row r="14" spans="1:9" s="197" customFormat="1">
      <c r="A14" t="s">
        <v>1494</v>
      </c>
    </row>
    <row r="15" spans="1:9" s="197" customFormat="1">
      <c r="A15" s="197" t="s">
        <v>1493</v>
      </c>
    </row>
    <row r="16" spans="1:9" s="197" customFormat="1"/>
    <row r="17" spans="1:14" s="197" customFormat="1">
      <c r="A17" s="52" t="s">
        <v>1495</v>
      </c>
    </row>
    <row r="18" spans="1:14" s="197" customFormat="1">
      <c r="A18" s="52" t="s">
        <v>1496</v>
      </c>
    </row>
    <row r="19" spans="1:14" s="197" customFormat="1">
      <c r="A19" s="52"/>
    </row>
    <row r="20" spans="1:14" s="197" customFormat="1">
      <c r="A20" s="52" t="s">
        <v>1490</v>
      </c>
    </row>
    <row r="21" spans="1:14" s="197" customFormat="1">
      <c r="A21" s="52" t="s">
        <v>1491</v>
      </c>
    </row>
    <row r="22" spans="1:14" s="197" customFormat="1">
      <c r="A22" s="52"/>
    </row>
    <row r="23" spans="1:14" s="197" customFormat="1">
      <c r="A23" s="52"/>
    </row>
    <row r="24" spans="1:14">
      <c r="A24" s="52" t="s">
        <v>1433</v>
      </c>
    </row>
    <row r="25" spans="1:14" ht="16.5" thickBot="1"/>
    <row r="26" spans="1:14" s="129" customFormat="1">
      <c r="A26" s="241" t="s">
        <v>1435</v>
      </c>
      <c r="B26" s="261" t="s">
        <v>1473</v>
      </c>
      <c r="C26" s="262"/>
      <c r="D26" s="262"/>
      <c r="E26" s="262"/>
      <c r="F26" s="263"/>
      <c r="G26" s="247"/>
      <c r="H26" s="261" t="s">
        <v>1472</v>
      </c>
      <c r="I26" s="262"/>
      <c r="J26" s="262"/>
      <c r="K26" s="262"/>
      <c r="L26" s="263"/>
    </row>
    <row r="27" spans="1:14" s="129" customFormat="1">
      <c r="A27" s="241" t="s">
        <v>1481</v>
      </c>
      <c r="B27" s="244" t="s">
        <v>1474</v>
      </c>
      <c r="C27" s="245" t="s">
        <v>1475</v>
      </c>
      <c r="D27" s="245" t="s">
        <v>1476</v>
      </c>
      <c r="E27" s="245" t="s">
        <v>1477</v>
      </c>
      <c r="F27" s="246" t="s">
        <v>1478</v>
      </c>
      <c r="G27" s="245" t="s">
        <v>1479</v>
      </c>
      <c r="H27" s="244" t="s">
        <v>1478</v>
      </c>
      <c r="I27" s="245" t="s">
        <v>1477</v>
      </c>
      <c r="J27" s="245" t="s">
        <v>1476</v>
      </c>
      <c r="K27" s="245" t="s">
        <v>1475</v>
      </c>
      <c r="L27" s="246" t="s">
        <v>1474</v>
      </c>
    </row>
    <row r="28" spans="1:14">
      <c r="A28" s="52" t="s">
        <v>1436</v>
      </c>
      <c r="B28" s="99"/>
      <c r="C28" s="100"/>
      <c r="D28" s="100"/>
      <c r="E28" s="100"/>
      <c r="F28" s="242"/>
      <c r="G28" s="100"/>
      <c r="H28" s="99"/>
      <c r="I28" s="100"/>
      <c r="J28" s="100"/>
      <c r="K28" s="100"/>
      <c r="L28" s="242"/>
    </row>
    <row r="29" spans="1:14">
      <c r="A29" s="52" t="s">
        <v>1437</v>
      </c>
      <c r="B29" s="99"/>
      <c r="C29" s="100"/>
      <c r="D29" s="100"/>
      <c r="E29" s="100"/>
      <c r="F29" s="242"/>
      <c r="G29" s="100"/>
      <c r="H29" s="99"/>
      <c r="I29" s="100"/>
      <c r="J29" s="100"/>
      <c r="K29" s="100"/>
      <c r="L29" s="242"/>
      <c r="N29" s="52"/>
    </row>
    <row r="30" spans="1:14">
      <c r="A30" s="52" t="s">
        <v>1438</v>
      </c>
      <c r="B30" s="99"/>
      <c r="C30" s="100"/>
      <c r="D30" s="100"/>
      <c r="E30" s="100"/>
      <c r="F30" s="242"/>
      <c r="G30" s="100"/>
      <c r="H30" s="99"/>
      <c r="I30" s="100"/>
      <c r="J30" s="100"/>
      <c r="K30" s="100"/>
      <c r="L30" s="242"/>
    </row>
    <row r="31" spans="1:14">
      <c r="A31" s="52" t="s">
        <v>1439</v>
      </c>
      <c r="B31" s="99"/>
      <c r="C31" s="100"/>
      <c r="D31" s="100"/>
      <c r="E31" s="100"/>
      <c r="F31" s="242"/>
      <c r="G31" s="100"/>
      <c r="H31" s="99"/>
      <c r="I31" s="100"/>
      <c r="J31" s="100"/>
      <c r="K31" s="100"/>
      <c r="L31" s="242"/>
    </row>
    <row r="32" spans="1:14">
      <c r="A32" s="52" t="s">
        <v>1440</v>
      </c>
      <c r="B32" s="99"/>
      <c r="C32" s="100"/>
      <c r="D32" s="100"/>
      <c r="E32" s="100"/>
      <c r="F32" s="242"/>
      <c r="G32" s="100"/>
      <c r="H32" s="99"/>
      <c r="I32" s="100"/>
      <c r="J32" s="100"/>
      <c r="K32" s="100"/>
      <c r="L32" s="242"/>
    </row>
    <row r="33" spans="1:12">
      <c r="A33" s="52" t="s">
        <v>1441</v>
      </c>
      <c r="B33" s="99"/>
      <c r="C33" s="100"/>
      <c r="D33" s="100"/>
      <c r="E33" s="100"/>
      <c r="F33" s="242"/>
      <c r="G33" s="100"/>
      <c r="H33" s="99"/>
      <c r="I33" s="100"/>
      <c r="J33" s="100"/>
      <c r="K33" s="100"/>
      <c r="L33" s="242"/>
    </row>
    <row r="34" spans="1:12">
      <c r="A34" s="52" t="s">
        <v>1442</v>
      </c>
      <c r="B34" s="99"/>
      <c r="C34" s="100"/>
      <c r="D34" s="100"/>
      <c r="E34" s="100"/>
      <c r="F34" s="242"/>
      <c r="G34" s="100"/>
      <c r="H34" s="99"/>
      <c r="I34" s="100"/>
      <c r="J34" s="100"/>
      <c r="K34" s="100"/>
      <c r="L34" s="242"/>
    </row>
    <row r="35" spans="1:12">
      <c r="A35" s="52" t="s">
        <v>1443</v>
      </c>
      <c r="B35" s="99"/>
      <c r="C35" s="100"/>
      <c r="D35" s="100"/>
      <c r="E35" s="100"/>
      <c r="F35" s="242"/>
      <c r="G35" s="100"/>
      <c r="H35" s="99"/>
      <c r="I35" s="100"/>
      <c r="J35" s="100"/>
      <c r="K35" s="100"/>
      <c r="L35" s="242"/>
    </row>
    <row r="36" spans="1:12">
      <c r="A36" s="52" t="s">
        <v>1444</v>
      </c>
      <c r="B36" s="99"/>
      <c r="C36" s="100"/>
      <c r="D36" s="100"/>
      <c r="E36" s="100"/>
      <c r="F36" s="242"/>
      <c r="G36" s="100"/>
      <c r="H36" s="99"/>
      <c r="I36" s="100"/>
      <c r="J36" s="100"/>
      <c r="K36" s="100"/>
      <c r="L36" s="242"/>
    </row>
    <row r="37" spans="1:12">
      <c r="A37" s="52" t="s">
        <v>1445</v>
      </c>
      <c r="B37" s="99"/>
      <c r="C37" s="100"/>
      <c r="D37" s="100"/>
      <c r="E37" s="100"/>
      <c r="F37" s="242"/>
      <c r="G37" s="100"/>
      <c r="H37" s="99"/>
      <c r="I37" s="100"/>
      <c r="J37" s="100"/>
      <c r="K37" s="100"/>
      <c r="L37" s="242"/>
    </row>
    <row r="38" spans="1:12">
      <c r="A38" s="52" t="s">
        <v>1446</v>
      </c>
      <c r="B38" s="99"/>
      <c r="C38" s="100"/>
      <c r="D38" s="100"/>
      <c r="E38" s="100"/>
      <c r="F38" s="242"/>
      <c r="G38" s="100"/>
      <c r="H38" s="99"/>
      <c r="I38" s="100"/>
      <c r="J38" s="100"/>
      <c r="K38" s="100"/>
      <c r="L38" s="242"/>
    </row>
    <row r="39" spans="1:12">
      <c r="A39" s="52" t="s">
        <v>1447</v>
      </c>
      <c r="B39" s="99"/>
      <c r="C39" s="100"/>
      <c r="D39" s="100"/>
      <c r="E39" s="100"/>
      <c r="F39" s="242"/>
      <c r="G39" s="100"/>
      <c r="H39" s="99"/>
      <c r="I39" s="100"/>
      <c r="J39" s="100"/>
      <c r="K39" s="100"/>
      <c r="L39" s="242"/>
    </row>
    <row r="40" spans="1:12">
      <c r="A40" s="52" t="s">
        <v>1448</v>
      </c>
      <c r="B40" s="99"/>
      <c r="C40" s="100"/>
      <c r="D40" s="100"/>
      <c r="E40" s="100"/>
      <c r="F40" s="242"/>
      <c r="G40" s="100"/>
      <c r="H40" s="99"/>
      <c r="I40" s="100"/>
      <c r="J40" s="100"/>
      <c r="K40" s="100"/>
      <c r="L40" s="242"/>
    </row>
    <row r="41" spans="1:12">
      <c r="A41" s="52" t="s">
        <v>1449</v>
      </c>
      <c r="B41" s="99"/>
      <c r="C41" s="100"/>
      <c r="D41" s="100"/>
      <c r="E41" s="100"/>
      <c r="F41" s="242"/>
      <c r="G41" s="100"/>
      <c r="H41" s="99"/>
      <c r="I41" s="100"/>
      <c r="J41" s="100"/>
      <c r="K41" s="100"/>
      <c r="L41" s="242"/>
    </row>
    <row r="42" spans="1:12">
      <c r="A42" s="52" t="s">
        <v>1450</v>
      </c>
      <c r="B42" s="99"/>
      <c r="C42" s="100"/>
      <c r="D42" s="100"/>
      <c r="E42" s="100"/>
      <c r="F42" s="242"/>
      <c r="G42" s="100"/>
      <c r="H42" s="99"/>
      <c r="I42" s="100"/>
      <c r="J42" s="100"/>
      <c r="K42" s="100"/>
      <c r="L42" s="242"/>
    </row>
    <row r="43" spans="1:12">
      <c r="A43" s="52" t="s">
        <v>1451</v>
      </c>
      <c r="B43" s="99"/>
      <c r="C43" s="100"/>
      <c r="D43" s="100"/>
      <c r="E43" s="100"/>
      <c r="F43" s="242"/>
      <c r="G43" s="100"/>
      <c r="H43" s="99"/>
      <c r="I43" s="100"/>
      <c r="J43" s="100"/>
      <c r="K43" s="100"/>
      <c r="L43" s="242"/>
    </row>
    <row r="44" spans="1:12">
      <c r="A44" s="52" t="s">
        <v>1452</v>
      </c>
      <c r="B44" s="99"/>
      <c r="C44" s="100"/>
      <c r="D44" s="100"/>
      <c r="E44" s="100"/>
      <c r="F44" s="242"/>
      <c r="G44" s="100"/>
      <c r="H44" s="99"/>
      <c r="I44" s="100"/>
      <c r="J44" s="100"/>
      <c r="K44" s="100"/>
      <c r="L44" s="242"/>
    </row>
    <row r="45" spans="1:12">
      <c r="A45" s="52" t="s">
        <v>1453</v>
      </c>
      <c r="B45" s="99"/>
      <c r="C45" s="100"/>
      <c r="D45" s="100"/>
      <c r="E45" s="100"/>
      <c r="F45" s="242"/>
      <c r="G45" s="100"/>
      <c r="H45" s="99"/>
      <c r="I45" s="100"/>
      <c r="J45" s="100"/>
      <c r="K45" s="100"/>
      <c r="L45" s="242"/>
    </row>
    <row r="46" spans="1:12">
      <c r="A46" s="52" t="s">
        <v>1454</v>
      </c>
      <c r="B46" s="99"/>
      <c r="C46" s="100"/>
      <c r="D46" s="100"/>
      <c r="E46" s="100"/>
      <c r="F46" s="242"/>
      <c r="G46" s="100"/>
      <c r="H46" s="99"/>
      <c r="I46" s="100"/>
      <c r="J46" s="100"/>
      <c r="K46" s="100"/>
      <c r="L46" s="242"/>
    </row>
    <row r="47" spans="1:12">
      <c r="A47" s="52" t="s">
        <v>1455</v>
      </c>
      <c r="B47" s="99"/>
      <c r="C47" s="100"/>
      <c r="D47" s="100"/>
      <c r="E47" s="100"/>
      <c r="F47" s="242"/>
      <c r="G47" s="100"/>
      <c r="H47" s="99"/>
      <c r="I47" s="100"/>
      <c r="J47" s="100"/>
      <c r="K47" s="100"/>
      <c r="L47" s="242"/>
    </row>
    <row r="48" spans="1:12">
      <c r="A48" s="52" t="s">
        <v>1456</v>
      </c>
      <c r="B48" s="99"/>
      <c r="C48" s="100"/>
      <c r="D48" s="100"/>
      <c r="E48" s="100"/>
      <c r="F48" s="242"/>
      <c r="G48" s="100"/>
      <c r="H48" s="99"/>
      <c r="I48" s="100"/>
      <c r="J48" s="100"/>
      <c r="K48" s="100"/>
      <c r="L48" s="242"/>
    </row>
    <row r="49" spans="1:12">
      <c r="A49" s="52" t="s">
        <v>1457</v>
      </c>
      <c r="B49" s="99"/>
      <c r="C49" s="100"/>
      <c r="D49" s="100"/>
      <c r="E49" s="100"/>
      <c r="F49" s="242"/>
      <c r="G49" s="100"/>
      <c r="H49" s="99"/>
      <c r="I49" s="100"/>
      <c r="J49" s="100"/>
      <c r="K49" s="100"/>
      <c r="L49" s="242"/>
    </row>
    <row r="50" spans="1:12">
      <c r="A50" s="52" t="s">
        <v>1458</v>
      </c>
      <c r="B50" s="99"/>
      <c r="C50" s="100"/>
      <c r="D50" s="100"/>
      <c r="E50" s="100"/>
      <c r="F50" s="242"/>
      <c r="G50" s="100"/>
      <c r="H50" s="99"/>
      <c r="I50" s="100"/>
      <c r="J50" s="100"/>
      <c r="K50" s="100"/>
      <c r="L50" s="242"/>
    </row>
    <row r="51" spans="1:12">
      <c r="A51" s="52" t="s">
        <v>1459</v>
      </c>
      <c r="B51" s="99"/>
      <c r="C51" s="100"/>
      <c r="D51" s="100"/>
      <c r="E51" s="100"/>
      <c r="F51" s="242"/>
      <c r="G51" s="100"/>
      <c r="H51" s="99"/>
      <c r="I51" s="100"/>
      <c r="J51" s="100"/>
      <c r="K51" s="100"/>
      <c r="L51" s="242"/>
    </row>
    <row r="52" spans="1:12">
      <c r="A52" s="52" t="s">
        <v>1460</v>
      </c>
      <c r="B52" s="99"/>
      <c r="C52" s="100"/>
      <c r="D52" s="100"/>
      <c r="E52" s="100"/>
      <c r="F52" s="242"/>
      <c r="G52" s="100"/>
      <c r="H52" s="99"/>
      <c r="I52" s="100"/>
      <c r="J52" s="100"/>
      <c r="K52" s="100"/>
      <c r="L52" s="242"/>
    </row>
    <row r="53" spans="1:12">
      <c r="A53" s="52" t="s">
        <v>1461</v>
      </c>
      <c r="B53" s="99"/>
      <c r="C53" s="100"/>
      <c r="D53" s="100"/>
      <c r="E53" s="100"/>
      <c r="F53" s="242"/>
      <c r="G53" s="100"/>
      <c r="H53" s="99"/>
      <c r="I53" s="100"/>
      <c r="J53" s="100"/>
      <c r="K53" s="100"/>
      <c r="L53" s="242"/>
    </row>
    <row r="54" spans="1:12">
      <c r="A54" s="52" t="s">
        <v>1462</v>
      </c>
      <c r="B54" s="99"/>
      <c r="C54" s="100"/>
      <c r="D54" s="100"/>
      <c r="E54" s="100"/>
      <c r="F54" s="242"/>
      <c r="G54" s="100"/>
      <c r="H54" s="99"/>
      <c r="I54" s="100"/>
      <c r="J54" s="100"/>
      <c r="K54" s="100"/>
      <c r="L54" s="242"/>
    </row>
    <row r="55" spans="1:12">
      <c r="A55" s="52" t="s">
        <v>1463</v>
      </c>
      <c r="B55" s="99"/>
      <c r="C55" s="100"/>
      <c r="D55" s="100"/>
      <c r="E55" s="100"/>
      <c r="F55" s="242"/>
      <c r="G55" s="100"/>
      <c r="H55" s="99"/>
      <c r="I55" s="100"/>
      <c r="J55" s="100"/>
      <c r="K55" s="100"/>
      <c r="L55" s="242"/>
    </row>
    <row r="56" spans="1:12">
      <c r="A56" s="52" t="s">
        <v>1464</v>
      </c>
      <c r="B56" s="99"/>
      <c r="C56" s="100"/>
      <c r="D56" s="100"/>
      <c r="E56" s="100"/>
      <c r="F56" s="242"/>
      <c r="G56" s="100"/>
      <c r="H56" s="99"/>
      <c r="I56" s="100"/>
      <c r="J56" s="100"/>
      <c r="K56" s="100"/>
      <c r="L56" s="242"/>
    </row>
    <row r="57" spans="1:12">
      <c r="A57" s="52" t="s">
        <v>1465</v>
      </c>
      <c r="B57" s="99"/>
      <c r="C57" s="100"/>
      <c r="D57" s="100"/>
      <c r="E57" s="100"/>
      <c r="F57" s="242"/>
      <c r="G57" s="100"/>
      <c r="H57" s="99"/>
      <c r="I57" s="100"/>
      <c r="J57" s="100"/>
      <c r="K57" s="100"/>
      <c r="L57" s="242"/>
    </row>
    <row r="58" spans="1:12">
      <c r="A58" s="52" t="s">
        <v>1466</v>
      </c>
      <c r="B58" s="99"/>
      <c r="C58" s="100"/>
      <c r="D58" s="100"/>
      <c r="E58" s="100"/>
      <c r="F58" s="242"/>
      <c r="G58" s="100"/>
      <c r="H58" s="99"/>
      <c r="I58" s="100"/>
      <c r="J58" s="100"/>
      <c r="K58" s="100"/>
      <c r="L58" s="242"/>
    </row>
    <row r="59" spans="1:12">
      <c r="A59" s="52" t="s">
        <v>1467</v>
      </c>
      <c r="B59" s="99"/>
      <c r="C59" s="100"/>
      <c r="D59" s="100"/>
      <c r="E59" s="100"/>
      <c r="F59" s="242"/>
      <c r="G59" s="100"/>
      <c r="H59" s="99"/>
      <c r="I59" s="100"/>
      <c r="J59" s="100"/>
      <c r="K59" s="100"/>
      <c r="L59" s="242"/>
    </row>
    <row r="60" spans="1:12">
      <c r="A60" s="52" t="s">
        <v>1468</v>
      </c>
      <c r="B60" s="99"/>
      <c r="C60" s="100"/>
      <c r="D60" s="100"/>
      <c r="E60" s="100"/>
      <c r="F60" s="242"/>
      <c r="G60" s="100"/>
      <c r="H60" s="99"/>
      <c r="I60" s="100"/>
      <c r="J60" s="100"/>
      <c r="K60" s="100"/>
      <c r="L60" s="242"/>
    </row>
    <row r="61" spans="1:12">
      <c r="A61" s="52" t="s">
        <v>1469</v>
      </c>
      <c r="B61" s="99"/>
      <c r="C61" s="100"/>
      <c r="D61" s="100"/>
      <c r="E61" s="100"/>
      <c r="F61" s="242"/>
      <c r="G61" s="100"/>
      <c r="H61" s="99"/>
      <c r="I61" s="100"/>
      <c r="J61" s="100"/>
      <c r="K61" s="100"/>
      <c r="L61" s="242"/>
    </row>
    <row r="62" spans="1:12">
      <c r="A62" s="52" t="s">
        <v>1470</v>
      </c>
      <c r="B62" s="99"/>
      <c r="C62" s="100"/>
      <c r="D62" s="100"/>
      <c r="E62" s="100"/>
      <c r="F62" s="242"/>
      <c r="G62" s="100"/>
      <c r="H62" s="99"/>
      <c r="I62" s="100"/>
      <c r="J62" s="100"/>
      <c r="K62" s="100"/>
      <c r="L62" s="242"/>
    </row>
    <row r="63" spans="1:12" ht="16.5" thickBot="1">
      <c r="A63" s="52" t="s">
        <v>1471</v>
      </c>
      <c r="B63" s="105"/>
      <c r="C63" s="106"/>
      <c r="D63" s="106"/>
      <c r="E63" s="106"/>
      <c r="F63" s="243"/>
      <c r="G63" s="106"/>
      <c r="H63" s="105"/>
      <c r="I63" s="106"/>
      <c r="J63" s="106"/>
      <c r="K63" s="106"/>
      <c r="L63" s="243"/>
    </row>
  </sheetData>
  <mergeCells count="2">
    <mergeCell ref="B26:F26"/>
    <mergeCell ref="H26:L26"/>
  </mergeCells>
  <pageMargins left="0.7" right="0.7" top="0.75" bottom="0.75" header="0.3" footer="0.3"/>
  <pageSetup paperSize="9" scale="74"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15"/>
  <sheetViews>
    <sheetView workbookViewId="0">
      <selection activeCell="A34" sqref="A34"/>
    </sheetView>
  </sheetViews>
  <sheetFormatPr defaultColWidth="8.875" defaultRowHeight="15.75"/>
  <cols>
    <col min="1" max="1" width="24.625" customWidth="1"/>
    <col min="2" max="2" width="23.375" customWidth="1"/>
    <col min="3" max="3" width="11.125" customWidth="1"/>
    <col min="4" max="4" width="25.875" customWidth="1"/>
  </cols>
  <sheetData>
    <row r="1" spans="1:4" s="122" customFormat="1">
      <c r="A1" s="122" t="s">
        <v>969</v>
      </c>
    </row>
    <row r="2" spans="1:4" s="2" customFormat="1" ht="21">
      <c r="A2" s="2" t="s">
        <v>455</v>
      </c>
    </row>
    <row r="4" spans="1:4" s="1" customFormat="1">
      <c r="B4" s="1" t="s">
        <v>442</v>
      </c>
      <c r="D4" s="1" t="s">
        <v>445</v>
      </c>
    </row>
    <row r="5" spans="1:4">
      <c r="A5" t="s">
        <v>456</v>
      </c>
    </row>
    <row r="6" spans="1:4">
      <c r="A6" t="s">
        <v>457</v>
      </c>
    </row>
    <row r="7" spans="1:4">
      <c r="A7" t="s">
        <v>458</v>
      </c>
    </row>
    <row r="8" spans="1:4">
      <c r="A8" t="s">
        <v>1196</v>
      </c>
    </row>
    <row r="9" spans="1:4">
      <c r="A9" t="s">
        <v>1197</v>
      </c>
    </row>
    <row r="10" spans="1:4">
      <c r="A10" t="s">
        <v>1198</v>
      </c>
    </row>
    <row r="11" spans="1:4" s="173" customFormat="1"/>
    <row r="12" spans="1:4" s="173" customFormat="1"/>
    <row r="13" spans="1:4" s="173" customFormat="1"/>
    <row r="14" spans="1:4" s="173" customFormat="1">
      <c r="A14" s="129" t="s">
        <v>1199</v>
      </c>
    </row>
    <row r="15" spans="1:4">
      <c r="A15" t="s">
        <v>459</v>
      </c>
    </row>
    <row r="16" spans="1:4" s="22" customFormat="1">
      <c r="A16" s="22" t="s">
        <v>533</v>
      </c>
    </row>
    <row r="17" spans="1:1" s="22" customFormat="1">
      <c r="A17" s="22" t="s">
        <v>534</v>
      </c>
    </row>
    <row r="18" spans="1:1" s="22" customFormat="1">
      <c r="A18" s="22" t="s">
        <v>535</v>
      </c>
    </row>
    <row r="19" spans="1:1">
      <c r="A19" t="s">
        <v>460</v>
      </c>
    </row>
    <row r="20" spans="1:1" s="173" customFormat="1">
      <c r="A20" s="173" t="s">
        <v>469</v>
      </c>
    </row>
    <row r="21" spans="1:1" s="173" customFormat="1">
      <c r="A21" s="173" t="s">
        <v>692</v>
      </c>
    </row>
    <row r="22" spans="1:1">
      <c r="A22" t="s">
        <v>1200</v>
      </c>
    </row>
    <row r="24" spans="1:1" s="173" customFormat="1">
      <c r="A24" s="129" t="s">
        <v>694</v>
      </c>
    </row>
    <row r="25" spans="1:1" s="173" customFormat="1">
      <c r="A25" s="173" t="s">
        <v>461</v>
      </c>
    </row>
    <row r="26" spans="1:1" s="173" customFormat="1">
      <c r="A26" s="173" t="s">
        <v>462</v>
      </c>
    </row>
    <row r="27" spans="1:1" s="173" customFormat="1">
      <c r="A27" s="173" t="s">
        <v>463</v>
      </c>
    </row>
    <row r="28" spans="1:1" s="173" customFormat="1">
      <c r="A28" s="173" t="s">
        <v>1193</v>
      </c>
    </row>
    <row r="29" spans="1:1" s="173" customFormat="1">
      <c r="A29" s="173" t="s">
        <v>1194</v>
      </c>
    </row>
    <row r="30" spans="1:1" s="173" customFormat="1">
      <c r="A30" s="173" t="s">
        <v>1195</v>
      </c>
    </row>
    <row r="31" spans="1:1" s="173" customFormat="1">
      <c r="A31" s="173" t="s">
        <v>1225</v>
      </c>
    </row>
    <row r="32" spans="1:1" s="173" customFormat="1">
      <c r="A32" s="173" t="s">
        <v>1369</v>
      </c>
    </row>
    <row r="33" spans="1:1" s="174" customFormat="1">
      <c r="A33" s="174" t="s">
        <v>1370</v>
      </c>
    </row>
    <row r="34" spans="1:1" s="174" customFormat="1"/>
    <row r="35" spans="1:1" s="174" customFormat="1"/>
    <row r="36" spans="1:1" s="174" customFormat="1"/>
    <row r="37" spans="1:1" s="173" customFormat="1"/>
    <row r="38" spans="1:1" s="173" customFormat="1"/>
    <row r="39" spans="1:1" s="173" customFormat="1"/>
    <row r="41" spans="1:1" s="22" customFormat="1">
      <c r="A41" s="129" t="s">
        <v>1205</v>
      </c>
    </row>
    <row r="42" spans="1:1">
      <c r="A42" t="s">
        <v>1206</v>
      </c>
    </row>
    <row r="43" spans="1:1" s="22" customFormat="1">
      <c r="A43" s="22" t="s">
        <v>1207</v>
      </c>
    </row>
    <row r="44" spans="1:1">
      <c r="A44" t="s">
        <v>468</v>
      </c>
    </row>
    <row r="45" spans="1:1" s="173" customFormat="1">
      <c r="A45" s="173" t="s">
        <v>1231</v>
      </c>
    </row>
    <row r="46" spans="1:1">
      <c r="A46" t="s">
        <v>464</v>
      </c>
    </row>
    <row r="47" spans="1:1">
      <c r="A47" t="s">
        <v>465</v>
      </c>
    </row>
    <row r="48" spans="1:1">
      <c r="A48" t="s">
        <v>473</v>
      </c>
    </row>
    <row r="49" spans="1:1" s="22" customFormat="1">
      <c r="A49" s="22" t="s">
        <v>611</v>
      </c>
    </row>
    <row r="50" spans="1:1">
      <c r="A50" t="s">
        <v>470</v>
      </c>
    </row>
    <row r="51" spans="1:1">
      <c r="A51" t="s">
        <v>471</v>
      </c>
    </row>
    <row r="52" spans="1:1">
      <c r="A52" t="s">
        <v>472</v>
      </c>
    </row>
    <row r="53" spans="1:1">
      <c r="A53" t="s">
        <v>466</v>
      </c>
    </row>
    <row r="54" spans="1:1">
      <c r="A54" t="s">
        <v>467</v>
      </c>
    </row>
    <row r="55" spans="1:1" s="173" customFormat="1">
      <c r="A55" s="173" t="s">
        <v>1224</v>
      </c>
    </row>
    <row r="56" spans="1:1" s="173" customFormat="1"/>
    <row r="57" spans="1:1" s="173" customFormat="1"/>
    <row r="58" spans="1:1" s="173" customFormat="1">
      <c r="A58" s="129" t="s">
        <v>1213</v>
      </c>
    </row>
    <row r="59" spans="1:1" s="173" customFormat="1">
      <c r="A59" s="173" t="s">
        <v>952</v>
      </c>
    </row>
    <row r="60" spans="1:1" s="173" customFormat="1">
      <c r="A60" s="173" t="s">
        <v>1214</v>
      </c>
    </row>
    <row r="61" spans="1:1" s="173" customFormat="1">
      <c r="A61" s="173" t="s">
        <v>1215</v>
      </c>
    </row>
    <row r="62" spans="1:1" s="173" customFormat="1">
      <c r="A62" s="173" t="s">
        <v>1216</v>
      </c>
    </row>
    <row r="63" spans="1:1" s="173" customFormat="1">
      <c r="A63" s="173" t="s">
        <v>1217</v>
      </c>
    </row>
    <row r="64" spans="1:1" s="173" customFormat="1">
      <c r="A64" s="173" t="s">
        <v>1218</v>
      </c>
    </row>
    <row r="65" spans="1:1" s="173" customFormat="1">
      <c r="A65" s="173" t="s">
        <v>956</v>
      </c>
    </row>
    <row r="66" spans="1:1" s="173" customFormat="1"/>
    <row r="67" spans="1:1" s="173" customFormat="1"/>
    <row r="68" spans="1:1" s="173" customFormat="1">
      <c r="A68" s="129" t="s">
        <v>1208</v>
      </c>
    </row>
    <row r="69" spans="1:1">
      <c r="A69" t="s">
        <v>1209</v>
      </c>
    </row>
    <row r="70" spans="1:1">
      <c r="A70" t="s">
        <v>1210</v>
      </c>
    </row>
    <row r="71" spans="1:1" s="173" customFormat="1">
      <c r="A71" s="173" t="s">
        <v>1211</v>
      </c>
    </row>
    <row r="72" spans="1:1" s="173" customFormat="1">
      <c r="A72" s="173" t="s">
        <v>1212</v>
      </c>
    </row>
    <row r="73" spans="1:1" s="173" customFormat="1"/>
    <row r="75" spans="1:1" s="173" customFormat="1">
      <c r="A75" s="129" t="s">
        <v>1220</v>
      </c>
    </row>
    <row r="76" spans="1:1">
      <c r="A76" t="s">
        <v>1221</v>
      </c>
    </row>
    <row r="77" spans="1:1" s="173" customFormat="1">
      <c r="A77" s="173" t="s">
        <v>1219</v>
      </c>
    </row>
    <row r="78" spans="1:1" s="173" customFormat="1">
      <c r="A78" s="173" t="s">
        <v>1222</v>
      </c>
    </row>
    <row r="79" spans="1:1" s="173" customFormat="1">
      <c r="A79" s="173" t="s">
        <v>1223</v>
      </c>
    </row>
    <row r="80" spans="1:1" s="173" customFormat="1">
      <c r="A80" s="173" t="s">
        <v>130</v>
      </c>
    </row>
    <row r="81" spans="1:1" s="173" customFormat="1"/>
    <row r="82" spans="1:1" s="173" customFormat="1"/>
    <row r="83" spans="1:1" s="173" customFormat="1">
      <c r="A83" s="129" t="s">
        <v>218</v>
      </c>
    </row>
    <row r="84" spans="1:1" s="173" customFormat="1">
      <c r="A84" s="173" t="s">
        <v>1232</v>
      </c>
    </row>
    <row r="85" spans="1:1" s="173" customFormat="1">
      <c r="A85" s="173" t="s">
        <v>1233</v>
      </c>
    </row>
    <row r="86" spans="1:1" s="173" customFormat="1">
      <c r="A86" s="173" t="s">
        <v>1234</v>
      </c>
    </row>
    <row r="87" spans="1:1" s="173" customFormat="1"/>
    <row r="88" spans="1:1" s="173" customFormat="1"/>
    <row r="89" spans="1:1" s="173" customFormat="1"/>
    <row r="91" spans="1:1" s="1" customFormat="1">
      <c r="A91" s="1" t="s">
        <v>474</v>
      </c>
    </row>
    <row r="92" spans="1:1">
      <c r="A92" t="s">
        <v>475</v>
      </c>
    </row>
    <row r="93" spans="1:1">
      <c r="A93" t="s">
        <v>476</v>
      </c>
    </row>
    <row r="94" spans="1:1">
      <c r="A94" t="s">
        <v>477</v>
      </c>
    </row>
    <row r="95" spans="1:1">
      <c r="A95" t="s">
        <v>478</v>
      </c>
    </row>
    <row r="96" spans="1:1">
      <c r="A96" t="s">
        <v>479</v>
      </c>
    </row>
    <row r="97" spans="1:1">
      <c r="A97" t="s">
        <v>480</v>
      </c>
    </row>
    <row r="100" spans="1:1">
      <c r="A100" s="129" t="s">
        <v>1226</v>
      </c>
    </row>
    <row r="101" spans="1:1">
      <c r="A101" t="s">
        <v>1227</v>
      </c>
    </row>
    <row r="102" spans="1:1">
      <c r="A102" t="s">
        <v>1228</v>
      </c>
    </row>
    <row r="103" spans="1:1">
      <c r="A103" t="s">
        <v>1229</v>
      </c>
    </row>
    <row r="104" spans="1:1">
      <c r="A104" t="s">
        <v>1230</v>
      </c>
    </row>
    <row r="105" spans="1:1">
      <c r="A105" t="s">
        <v>616</v>
      </c>
    </row>
    <row r="107" spans="1:1" s="173" customFormat="1">
      <c r="A107" s="173" t="s">
        <v>1239</v>
      </c>
    </row>
    <row r="110" spans="1:1">
      <c r="A110" s="129" t="s">
        <v>1235</v>
      </c>
    </row>
    <row r="111" spans="1:1">
      <c r="A111" t="s">
        <v>1236</v>
      </c>
    </row>
    <row r="112" spans="1:1">
      <c r="A112" t="s">
        <v>370</v>
      </c>
    </row>
    <row r="113" spans="1:1">
      <c r="A113" t="s">
        <v>1237</v>
      </c>
    </row>
    <row r="114" spans="1:1">
      <c r="A114" t="s">
        <v>402</v>
      </c>
    </row>
    <row r="115" spans="1:1">
      <c r="A115" t="s">
        <v>1238</v>
      </c>
    </row>
  </sheetData>
  <pageMargins left="0.7" right="0.7" top="0.75" bottom="0.75" header="0.3" footer="0.3"/>
  <pageSetup paperSize="9" fitToHeight="0" orientation="landscape"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B150"/>
  <sheetViews>
    <sheetView workbookViewId="0">
      <selection sqref="A1:XFD1"/>
    </sheetView>
  </sheetViews>
  <sheetFormatPr defaultColWidth="8.875" defaultRowHeight="15.75"/>
  <cols>
    <col min="2" max="2" width="18.375" customWidth="1"/>
    <col min="3" max="3" width="14" customWidth="1"/>
    <col min="12" max="12" width="10.625" customWidth="1"/>
    <col min="13" max="14" width="10.625" style="47" customWidth="1"/>
    <col min="17" max="19" width="8.875" style="47"/>
    <col min="21" max="24" width="8.875" style="47"/>
    <col min="25" max="25" width="17.375" customWidth="1"/>
  </cols>
  <sheetData>
    <row r="1" spans="1:28" s="122" customFormat="1">
      <c r="A1" s="122" t="s">
        <v>969</v>
      </c>
    </row>
    <row r="2" spans="1:28" ht="18">
      <c r="A2" s="48" t="s">
        <v>855</v>
      </c>
      <c r="B2" s="47"/>
      <c r="C2" s="47"/>
      <c r="D2" s="49"/>
      <c r="E2" s="49"/>
      <c r="F2" s="49"/>
      <c r="G2" s="49"/>
      <c r="H2" s="50"/>
      <c r="I2" s="51"/>
      <c r="J2" s="50"/>
      <c r="K2" s="50"/>
      <c r="L2" s="51"/>
      <c r="M2" s="51"/>
      <c r="N2" s="51"/>
      <c r="O2" s="51"/>
      <c r="P2" s="52"/>
      <c r="Q2" s="52"/>
      <c r="R2" s="52"/>
      <c r="S2" s="52"/>
      <c r="T2" s="53"/>
      <c r="U2" s="53"/>
      <c r="V2" s="53"/>
      <c r="W2" s="53"/>
      <c r="X2" s="53"/>
      <c r="Y2" s="47"/>
      <c r="Z2" s="47"/>
      <c r="AA2" s="47"/>
      <c r="AB2" s="54"/>
    </row>
    <row r="3" spans="1:28" ht="18">
      <c r="A3" s="48" t="s">
        <v>886</v>
      </c>
      <c r="B3" s="47"/>
      <c r="C3" s="47"/>
      <c r="D3" s="49"/>
      <c r="E3" s="49"/>
      <c r="F3" s="49"/>
      <c r="G3" s="49"/>
      <c r="H3" s="49"/>
      <c r="I3" s="49"/>
      <c r="J3" s="49"/>
      <c r="K3" s="49"/>
      <c r="L3" s="49"/>
      <c r="M3" s="49"/>
      <c r="N3" s="49"/>
      <c r="O3" s="49"/>
      <c r="P3" s="52"/>
      <c r="Q3" s="52"/>
      <c r="R3" s="52"/>
      <c r="S3" s="52"/>
      <c r="T3" s="53"/>
      <c r="U3" s="53"/>
      <c r="V3" s="53"/>
      <c r="W3" s="53"/>
      <c r="X3" s="53"/>
      <c r="Y3" s="47"/>
      <c r="Z3" s="47"/>
      <c r="AA3" s="47"/>
      <c r="AB3" s="54"/>
    </row>
    <row r="4" spans="1:28">
      <c r="A4" s="55"/>
      <c r="B4" s="47"/>
      <c r="C4" s="47"/>
      <c r="D4" s="49"/>
      <c r="E4" s="49"/>
      <c r="F4" s="49"/>
      <c r="G4" s="49"/>
      <c r="H4" s="49"/>
      <c r="I4" s="49"/>
      <c r="J4" s="49"/>
      <c r="K4" s="49"/>
      <c r="L4" s="49"/>
      <c r="M4" s="49"/>
      <c r="N4" s="49"/>
      <c r="O4" s="49"/>
      <c r="P4" s="49"/>
      <c r="Q4" s="49"/>
      <c r="R4" s="49"/>
      <c r="S4" s="49"/>
      <c r="T4" s="49"/>
      <c r="U4" s="49"/>
      <c r="V4" s="49"/>
      <c r="W4" s="49"/>
      <c r="X4" s="49"/>
      <c r="Y4" s="49"/>
      <c r="Z4" s="49"/>
      <c r="AA4" s="56" t="s">
        <v>856</v>
      </c>
      <c r="AB4" s="54"/>
    </row>
    <row r="5" spans="1:28" ht="16.5" thickBot="1">
      <c r="A5" s="57"/>
      <c r="B5" s="54"/>
      <c r="C5" s="54"/>
      <c r="D5" s="58"/>
      <c r="E5" s="58"/>
      <c r="F5" s="58"/>
      <c r="G5" s="58"/>
      <c r="H5" s="58"/>
      <c r="I5" s="58"/>
      <c r="J5" s="58"/>
      <c r="K5" s="58"/>
      <c r="L5" s="58"/>
      <c r="M5" s="58"/>
      <c r="N5" s="58"/>
      <c r="O5" s="58"/>
      <c r="P5" s="58"/>
      <c r="Q5" s="58"/>
      <c r="R5" s="58"/>
      <c r="S5" s="58"/>
      <c r="T5" s="58"/>
      <c r="U5" s="58"/>
      <c r="V5" s="58"/>
      <c r="W5" s="58"/>
      <c r="X5" s="58"/>
      <c r="Y5" s="58"/>
      <c r="Z5" s="58"/>
      <c r="AA5" s="59"/>
      <c r="AB5" s="54"/>
    </row>
    <row r="6" spans="1:28">
      <c r="A6" s="57"/>
      <c r="B6" s="54"/>
      <c r="C6" s="54"/>
      <c r="D6" s="58"/>
      <c r="E6" s="264"/>
      <c r="F6" s="265"/>
      <c r="G6" s="265"/>
      <c r="H6" s="265"/>
      <c r="I6" s="265"/>
      <c r="J6" s="265"/>
      <c r="K6" s="265"/>
      <c r="L6" s="265"/>
      <c r="M6" s="60"/>
      <c r="N6" s="60"/>
      <c r="O6" s="60"/>
      <c r="P6" s="60"/>
      <c r="Q6" s="60"/>
      <c r="R6" s="60"/>
      <c r="S6" s="60"/>
      <c r="T6" s="60"/>
      <c r="U6" s="60"/>
      <c r="V6" s="60"/>
      <c r="W6" s="60"/>
      <c r="X6" s="60"/>
      <c r="Y6" s="61"/>
      <c r="Z6" s="58"/>
      <c r="AA6" s="59"/>
      <c r="AB6" s="54"/>
    </row>
    <row r="7" spans="1:28" ht="35.25" thickBot="1">
      <c r="A7" s="62" t="s">
        <v>382</v>
      </c>
      <c r="B7" s="63" t="s">
        <v>857</v>
      </c>
      <c r="C7" s="63" t="s">
        <v>879</v>
      </c>
      <c r="D7" s="64" t="s">
        <v>858</v>
      </c>
      <c r="E7" s="65" t="s">
        <v>131</v>
      </c>
      <c r="F7" s="66" t="s">
        <v>132</v>
      </c>
      <c r="G7" s="66" t="s">
        <v>133</v>
      </c>
      <c r="H7" s="66" t="s">
        <v>153</v>
      </c>
      <c r="I7" s="66" t="s">
        <v>880</v>
      </c>
      <c r="J7" s="66" t="s">
        <v>881</v>
      </c>
      <c r="K7" s="66" t="s">
        <v>859</v>
      </c>
      <c r="L7" s="66" t="s">
        <v>136</v>
      </c>
      <c r="M7" s="66" t="s">
        <v>137</v>
      </c>
      <c r="N7" s="66" t="s">
        <v>882</v>
      </c>
      <c r="O7" s="66" t="s">
        <v>148</v>
      </c>
      <c r="P7" s="66" t="s">
        <v>883</v>
      </c>
      <c r="Q7" s="66" t="s">
        <v>140</v>
      </c>
      <c r="R7" s="66" t="s">
        <v>884</v>
      </c>
      <c r="S7" s="66" t="s">
        <v>142</v>
      </c>
      <c r="T7" s="66" t="s">
        <v>143</v>
      </c>
      <c r="U7" s="66" t="s">
        <v>885</v>
      </c>
      <c r="V7" s="66" t="s">
        <v>145</v>
      </c>
      <c r="W7" s="66" t="s">
        <v>146</v>
      </c>
      <c r="X7" s="66" t="s">
        <v>147</v>
      </c>
      <c r="Y7" s="67" t="s">
        <v>857</v>
      </c>
      <c r="Z7" s="68"/>
      <c r="AA7" s="68"/>
      <c r="AB7" s="69"/>
    </row>
    <row r="8" spans="1:28">
      <c r="A8" s="57"/>
      <c r="B8" s="54"/>
      <c r="C8" s="54"/>
      <c r="D8" s="70"/>
      <c r="E8" s="58"/>
      <c r="F8" s="58"/>
      <c r="G8" s="58"/>
      <c r="H8" s="58"/>
      <c r="I8" s="58"/>
      <c r="J8" s="58"/>
      <c r="K8" s="58"/>
      <c r="L8" s="58"/>
      <c r="M8" s="58"/>
      <c r="N8" s="58"/>
      <c r="O8" s="58"/>
      <c r="P8" s="58"/>
      <c r="Q8" s="58"/>
      <c r="R8" s="58"/>
      <c r="S8" s="58"/>
      <c r="T8" s="58"/>
      <c r="U8" s="58"/>
      <c r="V8" s="58"/>
      <c r="W8" s="58"/>
      <c r="X8" s="58"/>
      <c r="Y8" s="58"/>
      <c r="Z8" s="58"/>
      <c r="AA8" s="59"/>
      <c r="AB8" s="54"/>
    </row>
    <row r="9" spans="1:28">
      <c r="A9" s="57"/>
      <c r="B9" s="54"/>
      <c r="C9" s="54"/>
      <c r="D9" s="70"/>
      <c r="E9" s="58"/>
      <c r="F9" s="58"/>
      <c r="G9" s="58"/>
      <c r="H9" s="58"/>
      <c r="I9" s="58"/>
      <c r="J9" s="58"/>
      <c r="K9" s="58"/>
      <c r="L9" s="58"/>
      <c r="M9" s="58"/>
      <c r="N9" s="58"/>
      <c r="O9" s="58"/>
      <c r="P9" s="58"/>
      <c r="Q9" s="58"/>
      <c r="R9" s="58"/>
      <c r="S9" s="58"/>
      <c r="T9" s="58"/>
      <c r="U9" s="58"/>
      <c r="V9" s="58"/>
      <c r="W9" s="58"/>
      <c r="X9" s="58"/>
      <c r="Y9" s="58"/>
      <c r="Z9" s="58"/>
      <c r="AA9" s="59"/>
      <c r="AB9" s="54"/>
    </row>
    <row r="10" spans="1:28">
      <c r="A10" s="57">
        <v>42826</v>
      </c>
      <c r="B10" s="54" t="s">
        <v>925</v>
      </c>
      <c r="C10" s="54" t="s">
        <v>926</v>
      </c>
      <c r="D10" s="70">
        <v>1000</v>
      </c>
      <c r="E10" s="58"/>
      <c r="F10" s="58"/>
      <c r="G10" s="58"/>
      <c r="H10" s="58">
        <v>1000</v>
      </c>
      <c r="I10" s="58"/>
      <c r="J10" s="58"/>
      <c r="K10" s="58"/>
      <c r="L10" s="58"/>
      <c r="M10" s="58"/>
      <c r="N10" s="58"/>
      <c r="O10" s="58"/>
      <c r="P10" s="58"/>
      <c r="Q10" s="58"/>
      <c r="R10" s="58"/>
      <c r="S10" s="58"/>
      <c r="T10" s="58"/>
      <c r="U10" s="58"/>
      <c r="V10" s="58"/>
      <c r="W10" s="58"/>
      <c r="X10" s="58"/>
      <c r="Y10" s="58" t="s">
        <v>927</v>
      </c>
      <c r="Z10" s="58"/>
      <c r="AA10" s="59"/>
      <c r="AB10" s="54"/>
    </row>
    <row r="11" spans="1:28">
      <c r="A11" s="57">
        <v>42827</v>
      </c>
      <c r="B11" s="54" t="s">
        <v>928</v>
      </c>
      <c r="C11" s="54" t="s">
        <v>929</v>
      </c>
      <c r="D11" s="70">
        <v>100</v>
      </c>
      <c r="E11" s="58">
        <v>100</v>
      </c>
      <c r="F11" s="58"/>
      <c r="G11" s="58"/>
      <c r="H11" s="58"/>
      <c r="I11" s="58"/>
      <c r="J11" s="58"/>
      <c r="K11" s="58"/>
      <c r="L11" s="58"/>
      <c r="M11" s="58"/>
      <c r="N11" s="58"/>
      <c r="O11" s="58"/>
      <c r="P11" s="58"/>
      <c r="Q11" s="58"/>
      <c r="R11" s="58"/>
      <c r="S11" s="58"/>
      <c r="T11" s="58"/>
      <c r="U11" s="58"/>
      <c r="V11" s="58"/>
      <c r="W11" s="58"/>
      <c r="X11" s="58"/>
      <c r="Y11" s="58"/>
      <c r="Z11" s="58"/>
      <c r="AA11" s="59"/>
      <c r="AB11" s="54"/>
    </row>
    <row r="12" spans="1:28">
      <c r="A12" s="57">
        <v>42828</v>
      </c>
      <c r="B12" s="54" t="s">
        <v>930</v>
      </c>
      <c r="C12" s="54" t="s">
        <v>931</v>
      </c>
      <c r="D12" s="70">
        <v>50</v>
      </c>
      <c r="E12" s="58"/>
      <c r="F12" s="58"/>
      <c r="G12" s="58">
        <v>50</v>
      </c>
      <c r="H12" s="58"/>
      <c r="I12" s="58"/>
      <c r="J12" s="58"/>
      <c r="K12" s="58"/>
      <c r="L12" s="58"/>
      <c r="M12" s="58"/>
      <c r="N12" s="58"/>
      <c r="O12" s="58"/>
      <c r="P12" s="58"/>
      <c r="Q12" s="58"/>
      <c r="R12" s="58"/>
      <c r="S12" s="58"/>
      <c r="T12" s="58"/>
      <c r="U12" s="58"/>
      <c r="V12" s="58"/>
      <c r="W12" s="58"/>
      <c r="X12" s="58"/>
      <c r="Y12" s="58" t="s">
        <v>932</v>
      </c>
      <c r="Z12" s="58"/>
      <c r="AA12" s="59"/>
      <c r="AB12" s="54"/>
    </row>
    <row r="13" spans="1:28">
      <c r="A13" s="57"/>
      <c r="B13" s="54"/>
      <c r="C13" s="54"/>
      <c r="D13" s="70"/>
      <c r="E13" s="58"/>
      <c r="F13" s="58"/>
      <c r="G13" s="58"/>
      <c r="H13" s="58"/>
      <c r="I13" s="58"/>
      <c r="J13" s="58"/>
      <c r="K13" s="58"/>
      <c r="L13" s="58"/>
      <c r="M13" s="58"/>
      <c r="N13" s="58"/>
      <c r="O13" s="58"/>
      <c r="P13" s="58"/>
      <c r="Q13" s="58"/>
      <c r="R13" s="58"/>
      <c r="S13" s="58"/>
      <c r="T13" s="58"/>
      <c r="U13" s="58"/>
      <c r="V13" s="58"/>
      <c r="W13" s="58"/>
      <c r="X13" s="58"/>
      <c r="Y13" s="58"/>
      <c r="Z13" s="58"/>
      <c r="AA13" s="59"/>
      <c r="AB13" s="54"/>
    </row>
    <row r="14" spans="1:28">
      <c r="A14" s="57"/>
      <c r="B14" s="54"/>
      <c r="C14" s="54"/>
      <c r="D14" s="70"/>
      <c r="E14" s="58"/>
      <c r="F14" s="58"/>
      <c r="G14" s="58"/>
      <c r="H14" s="58"/>
      <c r="I14" s="58"/>
      <c r="J14" s="58"/>
      <c r="K14" s="58"/>
      <c r="L14" s="58"/>
      <c r="M14" s="58"/>
      <c r="N14" s="58"/>
      <c r="O14" s="58"/>
      <c r="P14" s="58"/>
      <c r="Q14" s="58"/>
      <c r="R14" s="58"/>
      <c r="S14" s="58"/>
      <c r="T14" s="58"/>
      <c r="U14" s="58"/>
      <c r="V14" s="58"/>
      <c r="W14" s="58"/>
      <c r="X14" s="58"/>
      <c r="Y14" s="58"/>
      <c r="Z14" s="58"/>
      <c r="AA14" s="59"/>
      <c r="AB14" s="54"/>
    </row>
    <row r="15" spans="1:28" ht="16.5" thickBot="1">
      <c r="A15" s="71"/>
      <c r="B15" s="72" t="s">
        <v>860</v>
      </c>
      <c r="C15" s="72"/>
      <c r="D15" s="73">
        <f>SUM(D8:D14)</f>
        <v>1150</v>
      </c>
      <c r="E15" s="73">
        <f t="shared" ref="E15:Y15" si="0">SUM(E8:E14)</f>
        <v>100</v>
      </c>
      <c r="F15" s="73">
        <f t="shared" si="0"/>
        <v>0</v>
      </c>
      <c r="G15" s="73">
        <f t="shared" si="0"/>
        <v>50</v>
      </c>
      <c r="H15" s="73">
        <f t="shared" si="0"/>
        <v>1000</v>
      </c>
      <c r="I15" s="73">
        <f t="shared" si="0"/>
        <v>0</v>
      </c>
      <c r="J15" s="73">
        <f t="shared" si="0"/>
        <v>0</v>
      </c>
      <c r="K15" s="73">
        <f t="shared" si="0"/>
        <v>0</v>
      </c>
      <c r="L15" s="73">
        <f t="shared" si="0"/>
        <v>0</v>
      </c>
      <c r="M15" s="73">
        <f t="shared" si="0"/>
        <v>0</v>
      </c>
      <c r="N15" s="73">
        <f t="shared" si="0"/>
        <v>0</v>
      </c>
      <c r="O15" s="73">
        <f t="shared" si="0"/>
        <v>0</v>
      </c>
      <c r="P15" s="73">
        <f t="shared" si="0"/>
        <v>0</v>
      </c>
      <c r="Q15" s="73">
        <f t="shared" si="0"/>
        <v>0</v>
      </c>
      <c r="R15" s="73">
        <f t="shared" si="0"/>
        <v>0</v>
      </c>
      <c r="S15" s="73">
        <f t="shared" si="0"/>
        <v>0</v>
      </c>
      <c r="T15" s="73">
        <f t="shared" si="0"/>
        <v>0</v>
      </c>
      <c r="U15" s="73">
        <f t="shared" si="0"/>
        <v>0</v>
      </c>
      <c r="V15" s="73">
        <f t="shared" si="0"/>
        <v>0</v>
      </c>
      <c r="W15" s="73">
        <f t="shared" si="0"/>
        <v>0</v>
      </c>
      <c r="X15" s="73">
        <f t="shared" si="0"/>
        <v>0</v>
      </c>
      <c r="Y15" s="73">
        <f t="shared" si="0"/>
        <v>0</v>
      </c>
      <c r="Z15" s="74"/>
      <c r="AA15" s="75">
        <f>SUM(E15:Y15)</f>
        <v>1150</v>
      </c>
      <c r="AB15" s="54"/>
    </row>
    <row r="16" spans="1:28" ht="16.5" thickTop="1">
      <c r="A16" s="57"/>
      <c r="B16" s="54"/>
      <c r="C16" s="54"/>
      <c r="D16" s="70"/>
      <c r="E16" s="58"/>
      <c r="F16" s="58"/>
      <c r="G16" s="58"/>
      <c r="H16" s="58"/>
      <c r="I16" s="58"/>
      <c r="J16" s="58"/>
      <c r="K16" s="58"/>
      <c r="L16" s="58"/>
      <c r="M16" s="58"/>
      <c r="N16" s="58"/>
      <c r="O16" s="58"/>
      <c r="P16" s="58"/>
      <c r="Q16" s="58"/>
      <c r="R16" s="58"/>
      <c r="S16" s="58"/>
      <c r="T16" s="58"/>
      <c r="U16" s="58"/>
      <c r="V16" s="58"/>
      <c r="W16" s="58"/>
      <c r="X16" s="58"/>
      <c r="Y16" s="58"/>
      <c r="Z16" s="58"/>
      <c r="AA16" s="76" t="str">
        <f>IF(AA15=D15,"OK","ERROR")</f>
        <v>OK</v>
      </c>
      <c r="AB16" s="54"/>
    </row>
    <row r="17" spans="1:28">
      <c r="A17" s="57"/>
      <c r="B17" s="54"/>
      <c r="C17" s="54"/>
      <c r="D17" s="70"/>
      <c r="E17" s="58"/>
      <c r="F17" s="58"/>
      <c r="G17" s="58"/>
      <c r="H17" s="58"/>
      <c r="I17" s="58"/>
      <c r="J17" s="58"/>
      <c r="K17" s="58"/>
      <c r="L17" s="58"/>
      <c r="M17" s="58"/>
      <c r="N17" s="58"/>
      <c r="O17" s="58"/>
      <c r="P17" s="58"/>
      <c r="Q17" s="58"/>
      <c r="R17" s="58"/>
      <c r="S17" s="58"/>
      <c r="T17" s="58"/>
      <c r="U17" s="58"/>
      <c r="V17" s="58"/>
      <c r="W17" s="58"/>
      <c r="X17" s="58"/>
      <c r="Y17" s="58"/>
      <c r="Z17" s="58"/>
      <c r="AA17" s="59"/>
      <c r="AB17" s="54"/>
    </row>
    <row r="18" spans="1:28">
      <c r="A18" s="57"/>
      <c r="B18" s="54"/>
      <c r="C18" s="54"/>
      <c r="D18" s="70"/>
      <c r="E18" s="58"/>
      <c r="F18" s="58"/>
      <c r="G18" s="58"/>
      <c r="H18" s="58"/>
      <c r="I18" s="58"/>
      <c r="J18" s="58"/>
      <c r="K18" s="58"/>
      <c r="L18" s="58"/>
      <c r="M18" s="58"/>
      <c r="N18" s="58"/>
      <c r="O18" s="58"/>
      <c r="P18" s="58"/>
      <c r="Q18" s="58"/>
      <c r="R18" s="58"/>
      <c r="S18" s="58"/>
      <c r="T18" s="58"/>
      <c r="U18" s="58"/>
      <c r="V18" s="58"/>
      <c r="W18" s="58"/>
      <c r="X18" s="58"/>
      <c r="Y18" s="58"/>
      <c r="Z18" s="58"/>
      <c r="AA18" s="59"/>
      <c r="AB18" s="54"/>
    </row>
    <row r="19" spans="1:28">
      <c r="A19" s="57"/>
      <c r="B19" s="54"/>
      <c r="C19" s="54"/>
      <c r="D19" s="70"/>
      <c r="E19" s="58"/>
      <c r="F19" s="58"/>
      <c r="G19" s="58"/>
      <c r="H19" s="58"/>
      <c r="I19" s="58"/>
      <c r="J19" s="58"/>
      <c r="K19" s="58"/>
      <c r="L19" s="58"/>
      <c r="M19" s="58"/>
      <c r="N19" s="58"/>
      <c r="O19" s="58"/>
      <c r="P19" s="58"/>
      <c r="Q19" s="58"/>
      <c r="R19" s="58"/>
      <c r="S19" s="58"/>
      <c r="T19" s="58"/>
      <c r="U19" s="58"/>
      <c r="V19" s="58"/>
      <c r="W19" s="58"/>
      <c r="X19" s="58"/>
      <c r="Y19" s="58"/>
      <c r="Z19" s="58"/>
      <c r="AA19" s="59"/>
      <c r="AB19" s="54"/>
    </row>
    <row r="20" spans="1:28">
      <c r="A20" s="57"/>
      <c r="B20" s="54"/>
      <c r="C20" s="54"/>
      <c r="D20" s="70"/>
      <c r="E20" s="58"/>
      <c r="F20" s="58"/>
      <c r="G20" s="58"/>
      <c r="H20" s="58"/>
      <c r="I20" s="58"/>
      <c r="J20" s="58"/>
      <c r="K20" s="58"/>
      <c r="L20" s="58"/>
      <c r="M20" s="58"/>
      <c r="N20" s="58"/>
      <c r="O20" s="58"/>
      <c r="P20" s="58"/>
      <c r="Q20" s="58"/>
      <c r="R20" s="58"/>
      <c r="S20" s="58"/>
      <c r="T20" s="58"/>
      <c r="U20" s="58"/>
      <c r="V20" s="58"/>
      <c r="W20" s="58"/>
      <c r="X20" s="58"/>
      <c r="Y20" s="58"/>
      <c r="Z20" s="58"/>
      <c r="AA20" s="59"/>
      <c r="AB20" s="54"/>
    </row>
    <row r="21" spans="1:28">
      <c r="A21" s="57"/>
      <c r="B21" s="54"/>
      <c r="C21" s="54"/>
      <c r="D21" s="70"/>
      <c r="E21" s="58"/>
      <c r="F21" s="58"/>
      <c r="G21" s="58"/>
      <c r="H21" s="58"/>
      <c r="I21" s="58"/>
      <c r="J21" s="58"/>
      <c r="K21" s="58"/>
      <c r="L21" s="58"/>
      <c r="M21" s="58"/>
      <c r="N21" s="58"/>
      <c r="O21" s="58"/>
      <c r="P21" s="58"/>
      <c r="Q21" s="58"/>
      <c r="R21" s="58"/>
      <c r="S21" s="58"/>
      <c r="T21" s="58"/>
      <c r="U21" s="58"/>
      <c r="V21" s="58"/>
      <c r="W21" s="58"/>
      <c r="X21" s="58"/>
      <c r="Y21" s="58"/>
      <c r="Z21" s="58"/>
      <c r="AA21" s="59"/>
      <c r="AB21" s="54"/>
    </row>
    <row r="22" spans="1:28">
      <c r="A22" s="57"/>
      <c r="B22" s="54"/>
      <c r="C22" s="54"/>
      <c r="D22" s="70"/>
      <c r="E22" s="58"/>
      <c r="F22" s="58"/>
      <c r="G22" s="58"/>
      <c r="H22" s="58"/>
      <c r="I22" s="58"/>
      <c r="J22" s="58"/>
      <c r="K22" s="58"/>
      <c r="L22" s="58"/>
      <c r="M22" s="58"/>
      <c r="N22" s="58"/>
      <c r="O22" s="58"/>
      <c r="P22" s="58"/>
      <c r="Q22" s="58"/>
      <c r="R22" s="58"/>
      <c r="S22" s="58"/>
      <c r="T22" s="58"/>
      <c r="U22" s="58"/>
      <c r="V22" s="58"/>
      <c r="W22" s="58"/>
      <c r="X22" s="58"/>
      <c r="Y22" s="58"/>
      <c r="Z22" s="58"/>
      <c r="AA22" s="59"/>
      <c r="AB22" s="54"/>
    </row>
    <row r="23" spans="1:28">
      <c r="A23" s="57"/>
      <c r="B23" s="54"/>
      <c r="C23" s="54"/>
      <c r="D23" s="70"/>
      <c r="E23" s="58"/>
      <c r="F23" s="58"/>
      <c r="G23" s="58"/>
      <c r="H23" s="58"/>
      <c r="I23" s="58"/>
      <c r="J23" s="58"/>
      <c r="K23" s="58"/>
      <c r="L23" s="58"/>
      <c r="M23" s="58"/>
      <c r="N23" s="58"/>
      <c r="O23" s="58"/>
      <c r="P23" s="58"/>
      <c r="Q23" s="58"/>
      <c r="R23" s="58"/>
      <c r="S23" s="58"/>
      <c r="T23" s="58"/>
      <c r="U23" s="58"/>
      <c r="V23" s="58"/>
      <c r="W23" s="58"/>
      <c r="X23" s="58"/>
      <c r="Y23" s="58"/>
      <c r="Z23" s="58"/>
      <c r="AA23" s="59"/>
      <c r="AB23" s="54"/>
    </row>
    <row r="24" spans="1:28">
      <c r="A24" s="57"/>
      <c r="B24" s="54"/>
      <c r="C24" s="54"/>
      <c r="D24" s="70"/>
      <c r="E24" s="58"/>
      <c r="F24" s="58"/>
      <c r="G24" s="58"/>
      <c r="H24" s="58"/>
      <c r="I24" s="58"/>
      <c r="J24" s="58"/>
      <c r="K24" s="58"/>
      <c r="L24" s="58"/>
      <c r="M24" s="58"/>
      <c r="N24" s="58"/>
      <c r="O24" s="58"/>
      <c r="P24" s="58"/>
      <c r="Q24" s="58"/>
      <c r="R24" s="58"/>
      <c r="S24" s="58"/>
      <c r="T24" s="58"/>
      <c r="U24" s="58"/>
      <c r="V24" s="58"/>
      <c r="W24" s="58"/>
      <c r="X24" s="58"/>
      <c r="Y24" s="58"/>
      <c r="Z24" s="58"/>
      <c r="AA24" s="59"/>
      <c r="AB24" s="54"/>
    </row>
    <row r="25" spans="1:28">
      <c r="A25" s="57"/>
      <c r="B25" s="54"/>
      <c r="C25" s="54"/>
      <c r="D25" s="70"/>
      <c r="E25" s="58"/>
      <c r="F25" s="58"/>
      <c r="G25" s="58"/>
      <c r="H25" s="58"/>
      <c r="I25" s="58"/>
      <c r="J25" s="58"/>
      <c r="K25" s="58"/>
      <c r="L25" s="58"/>
      <c r="M25" s="58"/>
      <c r="N25" s="58"/>
      <c r="O25" s="58"/>
      <c r="P25" s="58"/>
      <c r="Q25" s="58"/>
      <c r="R25" s="58"/>
      <c r="S25" s="58"/>
      <c r="T25" s="58"/>
      <c r="U25" s="58"/>
      <c r="V25" s="58"/>
      <c r="W25" s="58"/>
      <c r="X25" s="58"/>
      <c r="Y25" s="58"/>
      <c r="Z25" s="58"/>
      <c r="AA25" s="59"/>
      <c r="AB25" s="54"/>
    </row>
    <row r="26" spans="1:28" ht="16.5" thickBot="1">
      <c r="A26" s="71"/>
      <c r="B26" s="72" t="s">
        <v>861</v>
      </c>
      <c r="C26" s="77"/>
      <c r="D26" s="73">
        <f>SUM(D16:D25)</f>
        <v>0</v>
      </c>
      <c r="E26" s="73">
        <f t="shared" ref="E26:Y26" si="1">SUM(E16:E25)</f>
        <v>0</v>
      </c>
      <c r="F26" s="73">
        <f t="shared" si="1"/>
        <v>0</v>
      </c>
      <c r="G26" s="73">
        <f t="shared" si="1"/>
        <v>0</v>
      </c>
      <c r="H26" s="73">
        <f t="shared" si="1"/>
        <v>0</v>
      </c>
      <c r="I26" s="73">
        <f t="shared" si="1"/>
        <v>0</v>
      </c>
      <c r="J26" s="73">
        <f t="shared" si="1"/>
        <v>0</v>
      </c>
      <c r="K26" s="73">
        <f t="shared" si="1"/>
        <v>0</v>
      </c>
      <c r="L26" s="73">
        <f t="shared" si="1"/>
        <v>0</v>
      </c>
      <c r="M26" s="73">
        <f t="shared" si="1"/>
        <v>0</v>
      </c>
      <c r="N26" s="73">
        <f t="shared" si="1"/>
        <v>0</v>
      </c>
      <c r="O26" s="73">
        <f t="shared" si="1"/>
        <v>0</v>
      </c>
      <c r="P26" s="73">
        <f t="shared" si="1"/>
        <v>0</v>
      </c>
      <c r="Q26" s="73">
        <f t="shared" si="1"/>
        <v>0</v>
      </c>
      <c r="R26" s="73">
        <f t="shared" si="1"/>
        <v>0</v>
      </c>
      <c r="S26" s="73">
        <f t="shared" si="1"/>
        <v>0</v>
      </c>
      <c r="T26" s="73">
        <f t="shared" si="1"/>
        <v>0</v>
      </c>
      <c r="U26" s="73">
        <f t="shared" si="1"/>
        <v>0</v>
      </c>
      <c r="V26" s="73">
        <f t="shared" si="1"/>
        <v>0</v>
      </c>
      <c r="W26" s="73">
        <f t="shared" si="1"/>
        <v>0</v>
      </c>
      <c r="X26" s="73">
        <f t="shared" si="1"/>
        <v>0</v>
      </c>
      <c r="Y26" s="73">
        <f t="shared" si="1"/>
        <v>0</v>
      </c>
      <c r="Z26" s="74"/>
      <c r="AA26" s="75">
        <f>SUM(E26:T26)</f>
        <v>0</v>
      </c>
      <c r="AB26" s="47"/>
    </row>
    <row r="27" spans="1:28" ht="16.5" thickTop="1">
      <c r="A27" s="57"/>
      <c r="B27" s="54"/>
      <c r="C27" s="78"/>
      <c r="D27" s="70"/>
      <c r="E27" s="58"/>
      <c r="F27" s="58"/>
      <c r="G27" s="58"/>
      <c r="H27" s="58"/>
      <c r="I27" s="58"/>
      <c r="J27" s="58"/>
      <c r="K27" s="58"/>
      <c r="L27" s="58"/>
      <c r="M27" s="58"/>
      <c r="N27" s="58"/>
      <c r="O27" s="58"/>
      <c r="P27" s="58"/>
      <c r="Q27" s="58"/>
      <c r="R27" s="58"/>
      <c r="S27" s="58"/>
      <c r="T27" s="58"/>
      <c r="U27" s="58"/>
      <c r="V27" s="58"/>
      <c r="W27" s="58"/>
      <c r="X27" s="58"/>
      <c r="Y27" s="58"/>
      <c r="Z27" s="58"/>
      <c r="AA27" s="76" t="str">
        <f>IF(AA26=D26,"OK","ERROR")</f>
        <v>OK</v>
      </c>
      <c r="AB27" s="47"/>
    </row>
    <row r="28" spans="1:28">
      <c r="A28" s="57"/>
      <c r="B28" s="54"/>
      <c r="C28" s="78"/>
      <c r="D28" s="70"/>
      <c r="E28" s="58"/>
      <c r="F28" s="58"/>
      <c r="G28" s="58"/>
      <c r="H28" s="58"/>
      <c r="I28" s="58"/>
      <c r="J28" s="58"/>
      <c r="K28" s="58"/>
      <c r="L28" s="58"/>
      <c r="M28" s="58"/>
      <c r="N28" s="58"/>
      <c r="O28" s="58"/>
      <c r="P28" s="58"/>
      <c r="Q28" s="58"/>
      <c r="R28" s="58"/>
      <c r="S28" s="58"/>
      <c r="T28" s="58"/>
      <c r="U28" s="58"/>
      <c r="V28" s="58"/>
      <c r="W28" s="58"/>
      <c r="X28" s="58"/>
      <c r="Y28" s="58"/>
      <c r="Z28" s="58"/>
      <c r="AA28" s="59"/>
      <c r="AB28" s="47"/>
    </row>
    <row r="29" spans="1:28" ht="16.5" thickBot="1">
      <c r="A29" s="79"/>
      <c r="B29" s="80" t="s">
        <v>862</v>
      </c>
      <c r="C29" s="81"/>
      <c r="D29" s="82">
        <f>D26+D15</f>
        <v>1150</v>
      </c>
      <c r="E29" s="82">
        <f t="shared" ref="E29:Y29" si="2">E26+E15</f>
        <v>100</v>
      </c>
      <c r="F29" s="82">
        <f t="shared" si="2"/>
        <v>0</v>
      </c>
      <c r="G29" s="82">
        <f t="shared" si="2"/>
        <v>50</v>
      </c>
      <c r="H29" s="82">
        <f t="shared" si="2"/>
        <v>1000</v>
      </c>
      <c r="I29" s="82">
        <f t="shared" si="2"/>
        <v>0</v>
      </c>
      <c r="J29" s="82">
        <f t="shared" si="2"/>
        <v>0</v>
      </c>
      <c r="K29" s="82">
        <f t="shared" si="2"/>
        <v>0</v>
      </c>
      <c r="L29" s="82">
        <f t="shared" si="2"/>
        <v>0</v>
      </c>
      <c r="M29" s="82">
        <f t="shared" si="2"/>
        <v>0</v>
      </c>
      <c r="N29" s="82">
        <f t="shared" si="2"/>
        <v>0</v>
      </c>
      <c r="O29" s="82">
        <f t="shared" si="2"/>
        <v>0</v>
      </c>
      <c r="P29" s="82">
        <f t="shared" si="2"/>
        <v>0</v>
      </c>
      <c r="Q29" s="82">
        <f t="shared" si="2"/>
        <v>0</v>
      </c>
      <c r="R29" s="82">
        <f t="shared" si="2"/>
        <v>0</v>
      </c>
      <c r="S29" s="82">
        <f t="shared" si="2"/>
        <v>0</v>
      </c>
      <c r="T29" s="82">
        <f t="shared" si="2"/>
        <v>0</v>
      </c>
      <c r="U29" s="82">
        <f t="shared" si="2"/>
        <v>0</v>
      </c>
      <c r="V29" s="82">
        <f t="shared" si="2"/>
        <v>0</v>
      </c>
      <c r="W29" s="82">
        <f t="shared" si="2"/>
        <v>0</v>
      </c>
      <c r="X29" s="82">
        <f t="shared" si="2"/>
        <v>0</v>
      </c>
      <c r="Y29" s="82">
        <f t="shared" si="2"/>
        <v>0</v>
      </c>
      <c r="Z29" s="82"/>
      <c r="AA29" s="82"/>
      <c r="AB29" s="47"/>
    </row>
    <row r="30" spans="1:28" ht="16.5" thickTop="1">
      <c r="A30" s="57"/>
      <c r="B30" s="54"/>
      <c r="C30" s="78"/>
      <c r="D30" s="70"/>
      <c r="E30" s="58"/>
      <c r="F30" s="58"/>
      <c r="G30" s="58"/>
      <c r="H30" s="58"/>
      <c r="I30" s="58"/>
      <c r="J30" s="58"/>
      <c r="K30" s="58"/>
      <c r="L30" s="58"/>
      <c r="M30" s="58"/>
      <c r="N30" s="58"/>
      <c r="O30" s="58"/>
      <c r="P30" s="58"/>
      <c r="Q30" s="58"/>
      <c r="R30" s="58"/>
      <c r="S30" s="58"/>
      <c r="T30" s="58"/>
      <c r="U30" s="58"/>
      <c r="V30" s="58"/>
      <c r="W30" s="58"/>
      <c r="X30" s="58"/>
      <c r="Y30" s="58"/>
      <c r="Z30" s="58"/>
      <c r="AA30" s="59"/>
      <c r="AB30" s="47"/>
    </row>
    <row r="31" spans="1:28">
      <c r="A31" s="57"/>
      <c r="B31" s="54"/>
      <c r="C31" s="54"/>
      <c r="D31" s="70"/>
      <c r="E31" s="58"/>
      <c r="F31" s="58"/>
      <c r="G31" s="58"/>
      <c r="H31" s="58"/>
      <c r="I31" s="58"/>
      <c r="J31" s="58"/>
      <c r="K31" s="58"/>
      <c r="L31" s="58"/>
      <c r="M31" s="58"/>
      <c r="N31" s="58"/>
      <c r="O31" s="58"/>
      <c r="P31" s="58"/>
      <c r="Q31" s="58"/>
      <c r="R31" s="58"/>
      <c r="S31" s="58"/>
      <c r="T31" s="58"/>
      <c r="U31" s="58"/>
      <c r="V31" s="58"/>
      <c r="W31" s="58"/>
      <c r="X31" s="58"/>
      <c r="Y31" s="58"/>
      <c r="Z31" s="58"/>
      <c r="AA31" s="59"/>
      <c r="AB31" s="54"/>
    </row>
    <row r="32" spans="1:28">
      <c r="A32" s="57"/>
      <c r="B32" s="54"/>
      <c r="C32" s="54"/>
      <c r="D32" s="70"/>
      <c r="E32" s="58"/>
      <c r="F32" s="58"/>
      <c r="G32" s="58"/>
      <c r="H32" s="58"/>
      <c r="I32" s="58"/>
      <c r="J32" s="58"/>
      <c r="K32" s="58"/>
      <c r="L32" s="58"/>
      <c r="M32" s="58"/>
      <c r="N32" s="58"/>
      <c r="O32" s="58"/>
      <c r="P32" s="58"/>
      <c r="Q32" s="58"/>
      <c r="R32" s="58"/>
      <c r="S32" s="58"/>
      <c r="T32" s="58"/>
      <c r="U32" s="58"/>
      <c r="V32" s="58"/>
      <c r="W32" s="58"/>
      <c r="X32" s="58"/>
      <c r="Y32" s="58"/>
      <c r="Z32" s="58"/>
      <c r="AA32" s="59"/>
      <c r="AB32" s="54"/>
    </row>
    <row r="33" spans="1:28">
      <c r="A33" s="57"/>
      <c r="B33" s="54"/>
      <c r="C33" s="54"/>
      <c r="D33" s="70"/>
      <c r="E33" s="58"/>
      <c r="F33" s="58"/>
      <c r="G33" s="58"/>
      <c r="H33" s="58"/>
      <c r="I33" s="58"/>
      <c r="J33" s="58"/>
      <c r="K33" s="58"/>
      <c r="L33" s="58"/>
      <c r="M33" s="58"/>
      <c r="N33" s="58"/>
      <c r="O33" s="58"/>
      <c r="P33" s="58"/>
      <c r="Q33" s="58"/>
      <c r="R33" s="58"/>
      <c r="S33" s="58"/>
      <c r="T33" s="58"/>
      <c r="U33" s="58"/>
      <c r="V33" s="58"/>
      <c r="W33" s="58"/>
      <c r="X33" s="58"/>
      <c r="Y33" s="58"/>
      <c r="Z33" s="58"/>
      <c r="AA33" s="59"/>
      <c r="AB33" s="54"/>
    </row>
    <row r="34" spans="1:28">
      <c r="A34" s="57"/>
      <c r="B34" s="54"/>
      <c r="C34" s="54"/>
      <c r="D34" s="70"/>
      <c r="E34" s="58"/>
      <c r="F34" s="58"/>
      <c r="G34" s="58"/>
      <c r="H34" s="58"/>
      <c r="I34" s="58"/>
      <c r="J34" s="58"/>
      <c r="K34" s="58"/>
      <c r="L34" s="58"/>
      <c r="M34" s="58"/>
      <c r="N34" s="58"/>
      <c r="O34" s="58"/>
      <c r="P34" s="58"/>
      <c r="Q34" s="58"/>
      <c r="R34" s="58"/>
      <c r="S34" s="58"/>
      <c r="T34" s="58"/>
      <c r="U34" s="58"/>
      <c r="V34" s="58"/>
      <c r="W34" s="58"/>
      <c r="X34" s="58"/>
      <c r="Y34" s="58"/>
      <c r="Z34" s="58"/>
      <c r="AA34" s="59"/>
      <c r="AB34" s="54"/>
    </row>
    <row r="35" spans="1:28">
      <c r="A35" s="57"/>
      <c r="B35" s="54"/>
      <c r="C35" s="54"/>
      <c r="D35" s="70"/>
      <c r="E35" s="58"/>
      <c r="F35" s="58"/>
      <c r="G35" s="58"/>
      <c r="H35" s="58"/>
      <c r="I35" s="58"/>
      <c r="J35" s="58"/>
      <c r="K35" s="58"/>
      <c r="L35" s="58"/>
      <c r="M35" s="58"/>
      <c r="N35" s="58"/>
      <c r="O35" s="58"/>
      <c r="P35" s="58"/>
      <c r="Q35" s="58"/>
      <c r="R35" s="58"/>
      <c r="S35" s="58"/>
      <c r="T35" s="58"/>
      <c r="U35" s="58"/>
      <c r="V35" s="58"/>
      <c r="W35" s="58"/>
      <c r="X35" s="58"/>
      <c r="Y35" s="58"/>
      <c r="Z35" s="58"/>
      <c r="AA35" s="59"/>
      <c r="AB35" s="54"/>
    </row>
    <row r="36" spans="1:28">
      <c r="A36" s="57"/>
      <c r="B36" s="54"/>
      <c r="C36" s="54"/>
      <c r="D36" s="70"/>
      <c r="E36" s="58"/>
      <c r="F36" s="58"/>
      <c r="G36" s="58"/>
      <c r="H36" s="58"/>
      <c r="I36" s="58"/>
      <c r="J36" s="58"/>
      <c r="K36" s="58"/>
      <c r="L36" s="58"/>
      <c r="M36" s="58"/>
      <c r="N36" s="58"/>
      <c r="O36" s="58"/>
      <c r="P36" s="58"/>
      <c r="Q36" s="58"/>
      <c r="R36" s="58"/>
      <c r="S36" s="58"/>
      <c r="T36" s="58"/>
      <c r="U36" s="58"/>
      <c r="V36" s="58"/>
      <c r="W36" s="58"/>
      <c r="X36" s="58"/>
      <c r="Y36" s="58"/>
      <c r="Z36" s="58"/>
      <c r="AA36" s="59"/>
      <c r="AB36" s="54"/>
    </row>
    <row r="37" spans="1:28">
      <c r="A37" s="57"/>
      <c r="B37" s="54"/>
      <c r="C37" s="54"/>
      <c r="D37" s="70"/>
      <c r="E37" s="58"/>
      <c r="F37" s="58"/>
      <c r="G37" s="58"/>
      <c r="H37" s="58"/>
      <c r="I37" s="58"/>
      <c r="J37" s="58"/>
      <c r="K37" s="58"/>
      <c r="L37" s="58"/>
      <c r="M37" s="58"/>
      <c r="N37" s="58"/>
      <c r="O37" s="58"/>
      <c r="P37" s="58"/>
      <c r="Q37" s="58"/>
      <c r="R37" s="58"/>
      <c r="S37" s="58"/>
      <c r="T37" s="58"/>
      <c r="U37" s="58"/>
      <c r="V37" s="58"/>
      <c r="W37" s="58"/>
      <c r="X37" s="58"/>
      <c r="Y37" s="58"/>
      <c r="Z37" s="58"/>
      <c r="AA37" s="59"/>
      <c r="AB37" s="54"/>
    </row>
    <row r="38" spans="1:28">
      <c r="A38" s="57"/>
      <c r="B38" s="54"/>
      <c r="C38" s="54"/>
      <c r="D38" s="70"/>
      <c r="E38" s="58"/>
      <c r="F38" s="58"/>
      <c r="G38" s="58"/>
      <c r="H38" s="58"/>
      <c r="I38" s="58"/>
      <c r="J38" s="58"/>
      <c r="K38" s="58"/>
      <c r="L38" s="58"/>
      <c r="M38" s="58"/>
      <c r="N38" s="58"/>
      <c r="O38" s="58"/>
      <c r="P38" s="58"/>
      <c r="Q38" s="58"/>
      <c r="R38" s="58"/>
      <c r="S38" s="58"/>
      <c r="T38" s="58"/>
      <c r="U38" s="58"/>
      <c r="V38" s="58"/>
      <c r="W38" s="58"/>
      <c r="X38" s="58"/>
      <c r="Y38" s="58"/>
      <c r="Z38" s="58"/>
      <c r="AA38" s="59"/>
      <c r="AB38" s="54"/>
    </row>
    <row r="39" spans="1:28">
      <c r="A39" s="57"/>
      <c r="B39" s="54"/>
      <c r="C39" s="54"/>
      <c r="D39" s="70"/>
      <c r="E39" s="58"/>
      <c r="F39" s="58"/>
      <c r="G39" s="58"/>
      <c r="H39" s="58"/>
      <c r="I39" s="58"/>
      <c r="J39" s="58"/>
      <c r="K39" s="58"/>
      <c r="L39" s="58"/>
      <c r="M39" s="58"/>
      <c r="N39" s="58"/>
      <c r="O39" s="58"/>
      <c r="P39" s="58"/>
      <c r="Q39" s="58"/>
      <c r="R39" s="58"/>
      <c r="S39" s="58"/>
      <c r="T39" s="58"/>
      <c r="U39" s="58"/>
      <c r="V39" s="58"/>
      <c r="W39" s="58"/>
      <c r="X39" s="58"/>
      <c r="Y39" s="58"/>
      <c r="Z39" s="58"/>
      <c r="AA39" s="59"/>
      <c r="AB39" s="54"/>
    </row>
    <row r="40" spans="1:28">
      <c r="A40" s="57"/>
      <c r="B40" s="54"/>
      <c r="C40" s="54"/>
      <c r="D40" s="70"/>
      <c r="E40" s="58"/>
      <c r="F40" s="58"/>
      <c r="G40" s="58"/>
      <c r="H40" s="58"/>
      <c r="I40" s="58"/>
      <c r="J40" s="58"/>
      <c r="K40" s="58"/>
      <c r="L40" s="58"/>
      <c r="M40" s="58"/>
      <c r="N40" s="58"/>
      <c r="O40" s="58"/>
      <c r="P40" s="58"/>
      <c r="Q40" s="58"/>
      <c r="R40" s="58"/>
      <c r="S40" s="58"/>
      <c r="T40" s="58"/>
      <c r="U40" s="58"/>
      <c r="V40" s="58"/>
      <c r="W40" s="58"/>
      <c r="X40" s="58"/>
      <c r="Y40" s="58"/>
      <c r="Z40" s="58"/>
      <c r="AA40" s="59"/>
      <c r="AB40" s="54"/>
    </row>
    <row r="41" spans="1:28">
      <c r="A41" s="57"/>
      <c r="B41" s="54"/>
      <c r="C41" s="54"/>
      <c r="D41" s="70"/>
      <c r="E41" s="58"/>
      <c r="F41" s="58"/>
      <c r="G41" s="58"/>
      <c r="H41" s="58"/>
      <c r="I41" s="58"/>
      <c r="J41" s="58"/>
      <c r="K41" s="58"/>
      <c r="L41" s="58"/>
      <c r="M41" s="58"/>
      <c r="N41" s="58"/>
      <c r="O41" s="58"/>
      <c r="P41" s="58"/>
      <c r="Q41" s="58"/>
      <c r="R41" s="58"/>
      <c r="S41" s="58"/>
      <c r="T41" s="58"/>
      <c r="U41" s="58"/>
      <c r="V41" s="58"/>
      <c r="W41" s="58"/>
      <c r="X41" s="58"/>
      <c r="Y41" s="58"/>
      <c r="Z41" s="58"/>
      <c r="AA41" s="59"/>
      <c r="AB41" s="54"/>
    </row>
    <row r="42" spans="1:28" ht="16.5" thickBot="1">
      <c r="A42" s="71"/>
      <c r="B42" s="72" t="s">
        <v>863</v>
      </c>
      <c r="C42" s="72"/>
      <c r="D42" s="73">
        <f>SUM(D30:D41)</f>
        <v>0</v>
      </c>
      <c r="E42" s="73">
        <f t="shared" ref="E42:Y42" si="3">SUM(E30:E41)</f>
        <v>0</v>
      </c>
      <c r="F42" s="73">
        <f t="shared" si="3"/>
        <v>0</v>
      </c>
      <c r="G42" s="73">
        <f t="shared" si="3"/>
        <v>0</v>
      </c>
      <c r="H42" s="73">
        <f t="shared" si="3"/>
        <v>0</v>
      </c>
      <c r="I42" s="73">
        <f t="shared" si="3"/>
        <v>0</v>
      </c>
      <c r="J42" s="73">
        <f t="shared" si="3"/>
        <v>0</v>
      </c>
      <c r="K42" s="73">
        <f t="shared" si="3"/>
        <v>0</v>
      </c>
      <c r="L42" s="73">
        <f t="shared" si="3"/>
        <v>0</v>
      </c>
      <c r="M42" s="73">
        <f t="shared" si="3"/>
        <v>0</v>
      </c>
      <c r="N42" s="73">
        <f t="shared" si="3"/>
        <v>0</v>
      </c>
      <c r="O42" s="73">
        <f t="shared" si="3"/>
        <v>0</v>
      </c>
      <c r="P42" s="73">
        <f t="shared" si="3"/>
        <v>0</v>
      </c>
      <c r="Q42" s="73">
        <f t="shared" si="3"/>
        <v>0</v>
      </c>
      <c r="R42" s="73">
        <f t="shared" si="3"/>
        <v>0</v>
      </c>
      <c r="S42" s="73">
        <f t="shared" si="3"/>
        <v>0</v>
      </c>
      <c r="T42" s="73">
        <f t="shared" si="3"/>
        <v>0</v>
      </c>
      <c r="U42" s="73">
        <f t="shared" si="3"/>
        <v>0</v>
      </c>
      <c r="V42" s="73">
        <f t="shared" si="3"/>
        <v>0</v>
      </c>
      <c r="W42" s="73">
        <f t="shared" si="3"/>
        <v>0</v>
      </c>
      <c r="X42" s="73">
        <f t="shared" si="3"/>
        <v>0</v>
      </c>
      <c r="Y42" s="73">
        <f t="shared" si="3"/>
        <v>0</v>
      </c>
      <c r="Z42" s="74"/>
      <c r="AA42" s="75">
        <f>SUM(E42:Y42)</f>
        <v>0</v>
      </c>
      <c r="AB42" s="47"/>
    </row>
    <row r="43" spans="1:28" ht="16.5" thickTop="1">
      <c r="A43" s="57"/>
      <c r="B43" s="54"/>
      <c r="C43" s="54"/>
      <c r="D43" s="70"/>
      <c r="E43" s="58"/>
      <c r="F43" s="58"/>
      <c r="G43" s="58"/>
      <c r="H43" s="58"/>
      <c r="I43" s="58"/>
      <c r="J43" s="58"/>
      <c r="K43" s="58"/>
      <c r="L43" s="58"/>
      <c r="M43" s="58"/>
      <c r="N43" s="58"/>
      <c r="O43" s="58"/>
      <c r="P43" s="58"/>
      <c r="Q43" s="58"/>
      <c r="R43" s="58"/>
      <c r="S43" s="58"/>
      <c r="T43" s="58"/>
      <c r="U43" s="58"/>
      <c r="V43" s="58"/>
      <c r="W43" s="58"/>
      <c r="X43" s="58"/>
      <c r="Y43" s="58"/>
      <c r="Z43" s="58"/>
      <c r="AA43" s="76" t="str">
        <f>IF(AA42=D42,"OK","ERROR")</f>
        <v>OK</v>
      </c>
      <c r="AB43" s="54"/>
    </row>
    <row r="44" spans="1:28">
      <c r="A44" s="57"/>
      <c r="B44" s="54"/>
      <c r="C44" s="54"/>
      <c r="D44" s="70"/>
      <c r="E44" s="58"/>
      <c r="F44" s="58"/>
      <c r="G44" s="58"/>
      <c r="H44" s="58"/>
      <c r="I44" s="58"/>
      <c r="J44" s="58"/>
      <c r="K44" s="58"/>
      <c r="L44" s="58"/>
      <c r="M44" s="58"/>
      <c r="N44" s="58"/>
      <c r="O44" s="58"/>
      <c r="P44" s="58"/>
      <c r="Q44" s="58"/>
      <c r="R44" s="58"/>
      <c r="S44" s="58"/>
      <c r="T44" s="58"/>
      <c r="U44" s="58"/>
      <c r="V44" s="58"/>
      <c r="W44" s="58"/>
      <c r="X44" s="58"/>
      <c r="Y44" s="58"/>
      <c r="Z44" s="58"/>
      <c r="AA44" s="59"/>
      <c r="AB44" s="54"/>
    </row>
    <row r="45" spans="1:28">
      <c r="A45" s="57"/>
      <c r="B45" s="54"/>
      <c r="C45" s="54"/>
      <c r="D45" s="70"/>
      <c r="E45" s="58"/>
      <c r="F45" s="58"/>
      <c r="G45" s="58"/>
      <c r="H45" s="58"/>
      <c r="I45" s="58"/>
      <c r="J45" s="58"/>
      <c r="K45" s="58"/>
      <c r="L45" s="58"/>
      <c r="M45" s="58"/>
      <c r="N45" s="58"/>
      <c r="O45" s="58"/>
      <c r="P45" s="58"/>
      <c r="Q45" s="58"/>
      <c r="R45" s="58"/>
      <c r="S45" s="58"/>
      <c r="T45" s="58"/>
      <c r="U45" s="58"/>
      <c r="V45" s="58"/>
      <c r="W45" s="58"/>
      <c r="X45" s="58"/>
      <c r="Y45" s="58"/>
      <c r="Z45" s="58"/>
      <c r="AA45" s="59"/>
      <c r="AB45" s="54"/>
    </row>
    <row r="46" spans="1:28">
      <c r="A46" s="57"/>
      <c r="B46" s="54"/>
      <c r="C46" s="54"/>
      <c r="D46" s="70"/>
      <c r="E46" s="58"/>
      <c r="F46" s="58"/>
      <c r="G46" s="58"/>
      <c r="H46" s="58"/>
      <c r="I46" s="58"/>
      <c r="J46" s="58"/>
      <c r="K46" s="58"/>
      <c r="L46" s="58"/>
      <c r="M46" s="58"/>
      <c r="N46" s="58"/>
      <c r="O46" s="58"/>
      <c r="P46" s="58"/>
      <c r="Q46" s="58"/>
      <c r="R46" s="58"/>
      <c r="S46" s="58"/>
      <c r="T46" s="58"/>
      <c r="U46" s="58"/>
      <c r="V46" s="58"/>
      <c r="W46" s="58"/>
      <c r="X46" s="58"/>
      <c r="Y46" s="58"/>
      <c r="Z46" s="58"/>
      <c r="AA46" s="59"/>
      <c r="AB46" s="54"/>
    </row>
    <row r="47" spans="1:28">
      <c r="A47" s="57"/>
      <c r="B47" s="54"/>
      <c r="C47" s="54"/>
      <c r="D47" s="70"/>
      <c r="E47" s="58"/>
      <c r="F47" s="58"/>
      <c r="G47" s="58"/>
      <c r="H47" s="58"/>
      <c r="I47" s="58"/>
      <c r="J47" s="58"/>
      <c r="K47" s="58"/>
      <c r="L47" s="58"/>
      <c r="M47" s="58"/>
      <c r="N47" s="58"/>
      <c r="O47" s="58"/>
      <c r="P47" s="58"/>
      <c r="Q47" s="58"/>
      <c r="R47" s="58"/>
      <c r="S47" s="58"/>
      <c r="T47" s="58"/>
      <c r="U47" s="58"/>
      <c r="V47" s="58"/>
      <c r="W47" s="58"/>
      <c r="X47" s="58"/>
      <c r="Y47" s="58"/>
      <c r="Z47" s="58"/>
      <c r="AA47" s="59"/>
      <c r="AB47" s="54"/>
    </row>
    <row r="48" spans="1:28">
      <c r="A48" s="57"/>
      <c r="B48" s="54"/>
      <c r="C48" s="54"/>
      <c r="D48" s="70"/>
      <c r="E48" s="58"/>
      <c r="F48" s="58"/>
      <c r="G48" s="58"/>
      <c r="H48" s="58"/>
      <c r="I48" s="58"/>
      <c r="J48" s="58"/>
      <c r="K48" s="58"/>
      <c r="L48" s="58"/>
      <c r="M48" s="58"/>
      <c r="N48" s="58"/>
      <c r="O48" s="58"/>
      <c r="P48" s="58"/>
      <c r="Q48" s="58"/>
      <c r="R48" s="58"/>
      <c r="S48" s="58"/>
      <c r="T48" s="58"/>
      <c r="U48" s="58"/>
      <c r="V48" s="58"/>
      <c r="W48" s="58"/>
      <c r="X48" s="58"/>
      <c r="Y48" s="58"/>
      <c r="Z48" s="58"/>
      <c r="AA48" s="59"/>
      <c r="AB48" s="54"/>
    </row>
    <row r="49" spans="1:28">
      <c r="A49" s="57"/>
      <c r="B49" s="54"/>
      <c r="C49" s="54"/>
      <c r="D49" s="70"/>
      <c r="E49" s="58"/>
      <c r="F49" s="58"/>
      <c r="G49" s="58"/>
      <c r="H49" s="58"/>
      <c r="I49" s="58"/>
      <c r="J49" s="58"/>
      <c r="K49" s="58"/>
      <c r="L49" s="58"/>
      <c r="M49" s="58"/>
      <c r="N49" s="58"/>
      <c r="O49" s="58"/>
      <c r="P49" s="58"/>
      <c r="Q49" s="58"/>
      <c r="R49" s="58"/>
      <c r="S49" s="58"/>
      <c r="T49" s="58"/>
      <c r="U49" s="58"/>
      <c r="V49" s="58"/>
      <c r="W49" s="58"/>
      <c r="X49" s="58"/>
      <c r="Y49" s="58"/>
      <c r="Z49" s="58"/>
      <c r="AA49" s="59"/>
      <c r="AB49" s="54"/>
    </row>
    <row r="50" spans="1:28">
      <c r="A50" s="57"/>
      <c r="B50" s="54"/>
      <c r="C50" s="54"/>
      <c r="D50" s="70"/>
      <c r="E50" s="58"/>
      <c r="F50" s="58"/>
      <c r="G50" s="58"/>
      <c r="H50" s="58"/>
      <c r="I50" s="58"/>
      <c r="J50" s="58"/>
      <c r="K50" s="58"/>
      <c r="L50" s="58"/>
      <c r="M50" s="58"/>
      <c r="N50" s="58"/>
      <c r="O50" s="58"/>
      <c r="P50" s="58"/>
      <c r="Q50" s="58"/>
      <c r="R50" s="58"/>
      <c r="S50" s="58"/>
      <c r="T50" s="58"/>
      <c r="U50" s="58"/>
      <c r="V50" s="58"/>
      <c r="W50" s="58"/>
      <c r="X50" s="58"/>
      <c r="Y50" s="58"/>
      <c r="Z50" s="58"/>
      <c r="AA50" s="59"/>
      <c r="AB50" s="54"/>
    </row>
    <row r="51" spans="1:28">
      <c r="A51" s="57"/>
      <c r="B51" s="54"/>
      <c r="C51" s="78"/>
      <c r="D51" s="70"/>
      <c r="E51" s="58"/>
      <c r="F51" s="58"/>
      <c r="G51" s="58"/>
      <c r="H51" s="58"/>
      <c r="I51" s="58"/>
      <c r="J51" s="58"/>
      <c r="K51" s="58"/>
      <c r="L51" s="58"/>
      <c r="M51" s="58"/>
      <c r="N51" s="58"/>
      <c r="O51" s="58"/>
      <c r="P51" s="58"/>
      <c r="Q51" s="58"/>
      <c r="R51" s="58"/>
      <c r="S51" s="58"/>
      <c r="T51" s="58"/>
      <c r="U51" s="58"/>
      <c r="V51" s="58"/>
      <c r="W51" s="58"/>
      <c r="X51" s="58"/>
      <c r="Y51" s="58"/>
      <c r="Z51" s="58"/>
      <c r="AA51" s="59"/>
      <c r="AB51" s="54"/>
    </row>
    <row r="52" spans="1:28" ht="16.5" thickBot="1">
      <c r="A52" s="71"/>
      <c r="B52" s="72" t="s">
        <v>864</v>
      </c>
      <c r="C52" s="77"/>
      <c r="D52" s="73">
        <f>SUM(D43:D51)</f>
        <v>0</v>
      </c>
      <c r="E52" s="73">
        <f t="shared" ref="E52:Y52" si="4">SUM(E43:E51)</f>
        <v>0</v>
      </c>
      <c r="F52" s="73">
        <f t="shared" si="4"/>
        <v>0</v>
      </c>
      <c r="G52" s="73">
        <f t="shared" si="4"/>
        <v>0</v>
      </c>
      <c r="H52" s="73">
        <f t="shared" si="4"/>
        <v>0</v>
      </c>
      <c r="I52" s="73">
        <f t="shared" si="4"/>
        <v>0</v>
      </c>
      <c r="J52" s="73">
        <f t="shared" si="4"/>
        <v>0</v>
      </c>
      <c r="K52" s="73">
        <f t="shared" si="4"/>
        <v>0</v>
      </c>
      <c r="L52" s="73">
        <f t="shared" si="4"/>
        <v>0</v>
      </c>
      <c r="M52" s="73">
        <f t="shared" si="4"/>
        <v>0</v>
      </c>
      <c r="N52" s="73">
        <f t="shared" si="4"/>
        <v>0</v>
      </c>
      <c r="O52" s="73">
        <f t="shared" si="4"/>
        <v>0</v>
      </c>
      <c r="P52" s="73">
        <f t="shared" si="4"/>
        <v>0</v>
      </c>
      <c r="Q52" s="73">
        <f t="shared" si="4"/>
        <v>0</v>
      </c>
      <c r="R52" s="73">
        <f t="shared" si="4"/>
        <v>0</v>
      </c>
      <c r="S52" s="73">
        <f t="shared" si="4"/>
        <v>0</v>
      </c>
      <c r="T52" s="73">
        <f t="shared" si="4"/>
        <v>0</v>
      </c>
      <c r="U52" s="73">
        <f t="shared" si="4"/>
        <v>0</v>
      </c>
      <c r="V52" s="73">
        <f t="shared" si="4"/>
        <v>0</v>
      </c>
      <c r="W52" s="73">
        <f t="shared" si="4"/>
        <v>0</v>
      </c>
      <c r="X52" s="73">
        <f t="shared" si="4"/>
        <v>0</v>
      </c>
      <c r="Y52" s="73">
        <f t="shared" si="4"/>
        <v>0</v>
      </c>
      <c r="Z52" s="74"/>
      <c r="AA52" s="75">
        <f>SUM(E52:T52)</f>
        <v>0</v>
      </c>
      <c r="AB52" s="54"/>
    </row>
    <row r="53" spans="1:28" ht="16.5" thickTop="1">
      <c r="A53" s="57"/>
      <c r="B53" s="54"/>
      <c r="C53" s="78"/>
      <c r="D53" s="70"/>
      <c r="E53" s="58"/>
      <c r="F53" s="58"/>
      <c r="G53" s="58"/>
      <c r="H53" s="58"/>
      <c r="I53" s="58"/>
      <c r="J53" s="58"/>
      <c r="K53" s="58"/>
      <c r="L53" s="58"/>
      <c r="M53" s="58"/>
      <c r="N53" s="58"/>
      <c r="O53" s="58"/>
      <c r="P53" s="58"/>
      <c r="Q53" s="58"/>
      <c r="R53" s="58"/>
      <c r="S53" s="58"/>
      <c r="T53" s="58"/>
      <c r="U53" s="58"/>
      <c r="V53" s="58"/>
      <c r="W53" s="58"/>
      <c r="X53" s="58"/>
      <c r="Y53" s="58"/>
      <c r="Z53" s="58"/>
      <c r="AA53" s="76" t="str">
        <f>IF(AA52=D52,"OK","ERROR")</f>
        <v>OK</v>
      </c>
      <c r="AB53" s="54"/>
    </row>
    <row r="54" spans="1:28">
      <c r="A54" s="57"/>
      <c r="B54" s="54"/>
      <c r="C54" s="78"/>
      <c r="D54" s="70"/>
      <c r="E54" s="58"/>
      <c r="F54" s="58"/>
      <c r="G54" s="58"/>
      <c r="H54" s="58"/>
      <c r="I54" s="58"/>
      <c r="J54" s="58"/>
      <c r="K54" s="58"/>
      <c r="L54" s="58"/>
      <c r="M54" s="58"/>
      <c r="N54" s="58"/>
      <c r="O54" s="58"/>
      <c r="P54" s="58"/>
      <c r="Q54" s="58"/>
      <c r="R54" s="58"/>
      <c r="S54" s="58"/>
      <c r="T54" s="58"/>
      <c r="U54" s="58"/>
      <c r="V54" s="58"/>
      <c r="W54" s="58"/>
      <c r="X54" s="58"/>
      <c r="Y54" s="58"/>
      <c r="Z54" s="58"/>
      <c r="AA54" s="59"/>
      <c r="AB54" s="54"/>
    </row>
    <row r="55" spans="1:28" ht="16.5" thickBot="1">
      <c r="A55" s="79"/>
      <c r="B55" s="80" t="s">
        <v>865</v>
      </c>
      <c r="C55" s="81"/>
      <c r="D55" s="82">
        <f>D52+D42</f>
        <v>0</v>
      </c>
      <c r="E55" s="82">
        <f t="shared" ref="E55:Y55" si="5">E52+E42</f>
        <v>0</v>
      </c>
      <c r="F55" s="82">
        <f t="shared" si="5"/>
        <v>0</v>
      </c>
      <c r="G55" s="82">
        <f t="shared" si="5"/>
        <v>0</v>
      </c>
      <c r="H55" s="82">
        <f t="shared" si="5"/>
        <v>0</v>
      </c>
      <c r="I55" s="82">
        <f t="shared" si="5"/>
        <v>0</v>
      </c>
      <c r="J55" s="82">
        <f t="shared" si="5"/>
        <v>0</v>
      </c>
      <c r="K55" s="82">
        <f t="shared" si="5"/>
        <v>0</v>
      </c>
      <c r="L55" s="82">
        <f t="shared" si="5"/>
        <v>0</v>
      </c>
      <c r="M55" s="82">
        <f t="shared" si="5"/>
        <v>0</v>
      </c>
      <c r="N55" s="82">
        <f t="shared" si="5"/>
        <v>0</v>
      </c>
      <c r="O55" s="82">
        <f t="shared" si="5"/>
        <v>0</v>
      </c>
      <c r="P55" s="82">
        <f t="shared" si="5"/>
        <v>0</v>
      </c>
      <c r="Q55" s="82">
        <f t="shared" si="5"/>
        <v>0</v>
      </c>
      <c r="R55" s="82">
        <f t="shared" si="5"/>
        <v>0</v>
      </c>
      <c r="S55" s="82">
        <f t="shared" si="5"/>
        <v>0</v>
      </c>
      <c r="T55" s="82">
        <f t="shared" si="5"/>
        <v>0</v>
      </c>
      <c r="U55" s="82">
        <f t="shared" si="5"/>
        <v>0</v>
      </c>
      <c r="V55" s="82">
        <f t="shared" si="5"/>
        <v>0</v>
      </c>
      <c r="W55" s="82">
        <f t="shared" si="5"/>
        <v>0</v>
      </c>
      <c r="X55" s="82">
        <f t="shared" si="5"/>
        <v>0</v>
      </c>
      <c r="Y55" s="82">
        <f t="shared" si="5"/>
        <v>0</v>
      </c>
      <c r="Z55" s="83"/>
      <c r="AA55" s="83"/>
      <c r="AB55" s="54"/>
    </row>
    <row r="56" spans="1:28" ht="16.5" thickTop="1">
      <c r="A56" s="57"/>
      <c r="B56" s="54"/>
      <c r="C56" s="54"/>
      <c r="D56" s="70"/>
      <c r="E56" s="58"/>
      <c r="F56" s="58"/>
      <c r="G56" s="58"/>
      <c r="H56" s="58"/>
      <c r="I56" s="58"/>
      <c r="J56" s="58"/>
      <c r="K56" s="58"/>
      <c r="L56" s="58"/>
      <c r="M56" s="58"/>
      <c r="N56" s="58"/>
      <c r="O56" s="58"/>
      <c r="P56" s="58"/>
      <c r="Q56" s="58"/>
      <c r="R56" s="58"/>
      <c r="S56" s="58"/>
      <c r="T56" s="58"/>
      <c r="U56" s="58"/>
      <c r="V56" s="58"/>
      <c r="W56" s="58"/>
      <c r="X56" s="58"/>
      <c r="Y56" s="58"/>
      <c r="Z56" s="58"/>
      <c r="AA56" s="59"/>
      <c r="AB56" s="54"/>
    </row>
    <row r="57" spans="1:28">
      <c r="A57" s="57"/>
      <c r="B57" s="54"/>
      <c r="C57" s="54"/>
      <c r="D57" s="70"/>
      <c r="E57" s="58"/>
      <c r="F57" s="58"/>
      <c r="G57" s="58"/>
      <c r="H57" s="58"/>
      <c r="I57" s="58"/>
      <c r="J57" s="58"/>
      <c r="K57" s="58"/>
      <c r="L57" s="58"/>
      <c r="M57" s="58"/>
      <c r="N57" s="58"/>
      <c r="O57" s="58"/>
      <c r="P57" s="58"/>
      <c r="Q57" s="58"/>
      <c r="R57" s="58"/>
      <c r="S57" s="58"/>
      <c r="T57" s="58"/>
      <c r="U57" s="58"/>
      <c r="V57" s="58"/>
      <c r="W57" s="58"/>
      <c r="X57" s="58"/>
      <c r="Y57" s="58"/>
      <c r="Z57" s="58"/>
      <c r="AA57" s="59"/>
      <c r="AB57" s="54"/>
    </row>
    <row r="58" spans="1:28">
      <c r="A58" s="57"/>
      <c r="B58" s="54"/>
      <c r="C58" s="54"/>
      <c r="D58" s="70"/>
      <c r="E58" s="58"/>
      <c r="F58" s="58"/>
      <c r="G58" s="58"/>
      <c r="H58" s="58"/>
      <c r="I58" s="58"/>
      <c r="J58" s="58"/>
      <c r="K58" s="58"/>
      <c r="L58" s="58"/>
      <c r="M58" s="58"/>
      <c r="N58" s="58"/>
      <c r="O58" s="58"/>
      <c r="P58" s="58"/>
      <c r="Q58" s="58"/>
      <c r="R58" s="58"/>
      <c r="S58" s="58"/>
      <c r="T58" s="58"/>
      <c r="U58" s="58"/>
      <c r="V58" s="58"/>
      <c r="W58" s="58"/>
      <c r="X58" s="58"/>
      <c r="Y58" s="58"/>
      <c r="Z58" s="58"/>
      <c r="AA58" s="59"/>
      <c r="AB58" s="54"/>
    </row>
    <row r="59" spans="1:28">
      <c r="A59" s="57"/>
      <c r="B59" s="54"/>
      <c r="C59" s="54"/>
      <c r="D59" s="70"/>
      <c r="E59" s="58"/>
      <c r="F59" s="58"/>
      <c r="G59" s="58"/>
      <c r="H59" s="58"/>
      <c r="I59" s="58"/>
      <c r="J59" s="58"/>
      <c r="K59" s="58"/>
      <c r="L59" s="58"/>
      <c r="M59" s="58"/>
      <c r="N59" s="58"/>
      <c r="O59" s="58"/>
      <c r="P59" s="58"/>
      <c r="Q59" s="58"/>
      <c r="R59" s="58"/>
      <c r="S59" s="58"/>
      <c r="T59" s="58"/>
      <c r="U59" s="58"/>
      <c r="V59" s="58"/>
      <c r="W59" s="58"/>
      <c r="X59" s="58"/>
      <c r="Y59" s="58"/>
      <c r="Z59" s="58"/>
      <c r="AA59" s="59"/>
      <c r="AB59" s="54"/>
    </row>
    <row r="60" spans="1:28">
      <c r="A60" s="57"/>
      <c r="B60" s="54"/>
      <c r="C60" s="54"/>
      <c r="D60" s="70"/>
      <c r="E60" s="58"/>
      <c r="F60" s="58"/>
      <c r="G60" s="58"/>
      <c r="H60" s="58"/>
      <c r="I60" s="58"/>
      <c r="J60" s="58"/>
      <c r="K60" s="58"/>
      <c r="L60" s="58"/>
      <c r="M60" s="58"/>
      <c r="N60" s="58"/>
      <c r="O60" s="58"/>
      <c r="P60" s="58"/>
      <c r="Q60" s="58"/>
      <c r="R60" s="58"/>
      <c r="S60" s="58"/>
      <c r="T60" s="58"/>
      <c r="U60" s="58"/>
      <c r="V60" s="58"/>
      <c r="W60" s="58"/>
      <c r="X60" s="58"/>
      <c r="Y60" s="58"/>
      <c r="Z60" s="58"/>
      <c r="AA60" s="59"/>
      <c r="AB60" s="54"/>
    </row>
    <row r="61" spans="1:28">
      <c r="A61" s="57"/>
      <c r="B61" s="54"/>
      <c r="C61" s="54"/>
      <c r="D61" s="70"/>
      <c r="E61" s="58"/>
      <c r="F61" s="58"/>
      <c r="G61" s="58"/>
      <c r="H61" s="58"/>
      <c r="I61" s="58"/>
      <c r="J61" s="58"/>
      <c r="K61" s="58"/>
      <c r="L61" s="58"/>
      <c r="M61" s="58"/>
      <c r="N61" s="58"/>
      <c r="O61" s="58"/>
      <c r="P61" s="58"/>
      <c r="Q61" s="58"/>
      <c r="R61" s="58"/>
      <c r="S61" s="58"/>
      <c r="T61" s="58"/>
      <c r="U61" s="58"/>
      <c r="V61" s="58"/>
      <c r="W61" s="58"/>
      <c r="X61" s="58"/>
      <c r="Y61" s="58"/>
      <c r="Z61" s="58"/>
      <c r="AA61" s="59"/>
      <c r="AB61" s="54"/>
    </row>
    <row r="62" spans="1:28">
      <c r="A62" s="57"/>
      <c r="B62" s="54"/>
      <c r="C62" s="54"/>
      <c r="D62" s="70"/>
      <c r="E62" s="58"/>
      <c r="F62" s="58"/>
      <c r="G62" s="58"/>
      <c r="H62" s="58"/>
      <c r="I62" s="58"/>
      <c r="J62" s="58"/>
      <c r="K62" s="58"/>
      <c r="L62" s="58"/>
      <c r="M62" s="58"/>
      <c r="N62" s="58"/>
      <c r="O62" s="58"/>
      <c r="P62" s="58"/>
      <c r="Q62" s="58"/>
      <c r="R62" s="58"/>
      <c r="S62" s="58"/>
      <c r="T62" s="58"/>
      <c r="U62" s="58"/>
      <c r="V62" s="58"/>
      <c r="W62" s="58"/>
      <c r="X62" s="58"/>
      <c r="Y62" s="58"/>
      <c r="Z62" s="58"/>
      <c r="AA62" s="59"/>
      <c r="AB62" s="54"/>
    </row>
    <row r="63" spans="1:28">
      <c r="A63" s="57"/>
      <c r="B63" s="54"/>
      <c r="C63" s="54"/>
      <c r="D63" s="70"/>
      <c r="E63" s="58"/>
      <c r="F63" s="58"/>
      <c r="G63" s="58"/>
      <c r="H63" s="58"/>
      <c r="I63" s="58"/>
      <c r="J63" s="58"/>
      <c r="K63" s="58"/>
      <c r="L63" s="58"/>
      <c r="M63" s="58"/>
      <c r="N63" s="58"/>
      <c r="O63" s="58"/>
      <c r="P63" s="58"/>
      <c r="Q63" s="58"/>
      <c r="R63" s="58"/>
      <c r="S63" s="58"/>
      <c r="T63" s="58"/>
      <c r="U63" s="58"/>
      <c r="V63" s="58"/>
      <c r="W63" s="58"/>
      <c r="X63" s="58"/>
      <c r="Y63" s="58"/>
      <c r="Z63" s="58"/>
      <c r="AA63" s="59"/>
      <c r="AB63" s="54"/>
    </row>
    <row r="64" spans="1:28">
      <c r="A64" s="57"/>
      <c r="B64" s="54"/>
      <c r="C64" s="54"/>
      <c r="D64" s="70"/>
      <c r="E64" s="58"/>
      <c r="F64" s="58"/>
      <c r="G64" s="58"/>
      <c r="H64" s="58"/>
      <c r="I64" s="58"/>
      <c r="J64" s="58"/>
      <c r="K64" s="58"/>
      <c r="L64" s="58"/>
      <c r="M64" s="58"/>
      <c r="N64" s="58"/>
      <c r="O64" s="58"/>
      <c r="P64" s="58"/>
      <c r="Q64" s="58"/>
      <c r="R64" s="58"/>
      <c r="S64" s="58"/>
      <c r="T64" s="58"/>
      <c r="U64" s="58"/>
      <c r="V64" s="58"/>
      <c r="W64" s="58"/>
      <c r="X64" s="58"/>
      <c r="Y64" s="58"/>
      <c r="Z64" s="58"/>
      <c r="AA64" s="59"/>
      <c r="AB64" s="54"/>
    </row>
    <row r="65" spans="1:28" ht="16.5" thickBot="1">
      <c r="A65" s="71"/>
      <c r="B65" s="72" t="s">
        <v>866</v>
      </c>
      <c r="C65" s="72"/>
      <c r="D65" s="73">
        <f>SUM(D56:D64)</f>
        <v>0</v>
      </c>
      <c r="E65" s="73">
        <f t="shared" ref="E65:X65" si="6">SUM(E56:E64)</f>
        <v>0</v>
      </c>
      <c r="F65" s="73">
        <f t="shared" si="6"/>
        <v>0</v>
      </c>
      <c r="G65" s="73">
        <f t="shared" si="6"/>
        <v>0</v>
      </c>
      <c r="H65" s="73">
        <f t="shared" si="6"/>
        <v>0</v>
      </c>
      <c r="I65" s="73">
        <f t="shared" si="6"/>
        <v>0</v>
      </c>
      <c r="J65" s="73">
        <f t="shared" si="6"/>
        <v>0</v>
      </c>
      <c r="K65" s="73">
        <f t="shared" si="6"/>
        <v>0</v>
      </c>
      <c r="L65" s="73">
        <f t="shared" si="6"/>
        <v>0</v>
      </c>
      <c r="M65" s="73">
        <f t="shared" si="6"/>
        <v>0</v>
      </c>
      <c r="N65" s="73">
        <f t="shared" si="6"/>
        <v>0</v>
      </c>
      <c r="O65" s="73">
        <f t="shared" si="6"/>
        <v>0</v>
      </c>
      <c r="P65" s="73">
        <f t="shared" si="6"/>
        <v>0</v>
      </c>
      <c r="Q65" s="73">
        <f t="shared" si="6"/>
        <v>0</v>
      </c>
      <c r="R65" s="73">
        <f t="shared" si="6"/>
        <v>0</v>
      </c>
      <c r="S65" s="73">
        <f t="shared" si="6"/>
        <v>0</v>
      </c>
      <c r="T65" s="73">
        <f t="shared" si="6"/>
        <v>0</v>
      </c>
      <c r="U65" s="73">
        <f t="shared" si="6"/>
        <v>0</v>
      </c>
      <c r="V65" s="73">
        <f t="shared" si="6"/>
        <v>0</v>
      </c>
      <c r="W65" s="73">
        <f t="shared" si="6"/>
        <v>0</v>
      </c>
      <c r="X65" s="73">
        <f t="shared" si="6"/>
        <v>0</v>
      </c>
      <c r="Y65" s="73">
        <f>SUM(Y56:Y64)</f>
        <v>0</v>
      </c>
      <c r="Z65" s="74"/>
      <c r="AA65" s="75">
        <f>SUM(E65:Y65)</f>
        <v>0</v>
      </c>
      <c r="AB65" s="54"/>
    </row>
    <row r="66" spans="1:28" ht="16.5" thickTop="1">
      <c r="A66" s="57"/>
      <c r="B66" s="54"/>
      <c r="C66" s="54"/>
      <c r="D66" s="70"/>
      <c r="E66" s="58"/>
      <c r="F66" s="58"/>
      <c r="G66" s="58"/>
      <c r="H66" s="58"/>
      <c r="I66" s="58"/>
      <c r="J66" s="58"/>
      <c r="K66" s="58"/>
      <c r="L66" s="58"/>
      <c r="M66" s="58"/>
      <c r="N66" s="58"/>
      <c r="O66" s="58"/>
      <c r="P66" s="58"/>
      <c r="Q66" s="58"/>
      <c r="R66" s="58"/>
      <c r="S66" s="58"/>
      <c r="T66" s="58"/>
      <c r="U66" s="58"/>
      <c r="V66" s="58"/>
      <c r="W66" s="58"/>
      <c r="X66" s="58"/>
      <c r="Y66" s="58"/>
      <c r="Z66" s="58"/>
      <c r="AA66" s="76" t="str">
        <f>IF(AA65=D65,"OK","ERROR")</f>
        <v>OK</v>
      </c>
      <c r="AB66" s="54"/>
    </row>
    <row r="67" spans="1:28">
      <c r="A67" s="57"/>
      <c r="B67" s="54"/>
      <c r="C67" s="54"/>
      <c r="D67" s="70"/>
      <c r="E67" s="58"/>
      <c r="F67" s="58"/>
      <c r="G67" s="58"/>
      <c r="H67" s="58"/>
      <c r="I67" s="58"/>
      <c r="J67" s="58"/>
      <c r="K67" s="58"/>
      <c r="L67" s="58"/>
      <c r="M67" s="58"/>
      <c r="N67" s="58"/>
      <c r="O67" s="58"/>
      <c r="P67" s="58"/>
      <c r="Q67" s="58"/>
      <c r="R67" s="58"/>
      <c r="S67" s="58"/>
      <c r="T67" s="58"/>
      <c r="U67" s="58"/>
      <c r="V67" s="58"/>
      <c r="W67" s="58"/>
      <c r="X67" s="58"/>
      <c r="Y67" s="58"/>
      <c r="Z67" s="58"/>
      <c r="AA67" s="59"/>
      <c r="AB67" s="54"/>
    </row>
    <row r="68" spans="1:28">
      <c r="A68" s="57"/>
      <c r="B68" s="54"/>
      <c r="C68" s="54"/>
      <c r="D68" s="70"/>
      <c r="E68" s="58"/>
      <c r="F68" s="58"/>
      <c r="G68" s="58"/>
      <c r="H68" s="58"/>
      <c r="I68" s="58"/>
      <c r="J68" s="58"/>
      <c r="K68" s="58"/>
      <c r="L68" s="58"/>
      <c r="M68" s="58"/>
      <c r="N68" s="58"/>
      <c r="O68" s="58"/>
      <c r="P68" s="58"/>
      <c r="Q68" s="58"/>
      <c r="R68" s="58"/>
      <c r="S68" s="58"/>
      <c r="T68" s="58"/>
      <c r="U68" s="58"/>
      <c r="V68" s="58"/>
      <c r="W68" s="58"/>
      <c r="X68" s="58"/>
      <c r="Y68" s="58"/>
      <c r="Z68" s="58"/>
      <c r="AA68" s="59"/>
      <c r="AB68" s="54"/>
    </row>
    <row r="69" spans="1:28">
      <c r="A69" s="57"/>
      <c r="B69" s="54"/>
      <c r="C69" s="54"/>
      <c r="D69" s="70"/>
      <c r="E69" s="58"/>
      <c r="F69" s="58"/>
      <c r="G69" s="58"/>
      <c r="H69" s="58"/>
      <c r="I69" s="58"/>
      <c r="J69" s="58"/>
      <c r="K69" s="58"/>
      <c r="L69" s="58"/>
      <c r="M69" s="58"/>
      <c r="N69" s="58"/>
      <c r="O69" s="58"/>
      <c r="P69" s="58"/>
      <c r="Q69" s="58"/>
      <c r="R69" s="58"/>
      <c r="S69" s="58"/>
      <c r="T69" s="58"/>
      <c r="U69" s="58"/>
      <c r="V69" s="58"/>
      <c r="W69" s="58"/>
      <c r="X69" s="58"/>
      <c r="Y69" s="58"/>
      <c r="Z69" s="58"/>
      <c r="AA69" s="59"/>
      <c r="AB69" s="54"/>
    </row>
    <row r="70" spans="1:28">
      <c r="A70" s="57"/>
      <c r="B70" s="54"/>
      <c r="C70" s="54"/>
      <c r="D70" s="70"/>
      <c r="E70" s="58"/>
      <c r="F70" s="58"/>
      <c r="G70" s="58"/>
      <c r="H70" s="58"/>
      <c r="I70" s="58"/>
      <c r="J70" s="58"/>
      <c r="K70" s="58"/>
      <c r="L70" s="58"/>
      <c r="M70" s="58"/>
      <c r="N70" s="58"/>
      <c r="O70" s="58"/>
      <c r="P70" s="58"/>
      <c r="Q70" s="58"/>
      <c r="R70" s="58"/>
      <c r="S70" s="58"/>
      <c r="T70" s="58"/>
      <c r="U70" s="58"/>
      <c r="V70" s="58"/>
      <c r="W70" s="58"/>
      <c r="X70" s="58"/>
      <c r="Y70" s="58"/>
      <c r="Z70" s="58"/>
      <c r="AA70" s="59"/>
      <c r="AB70" s="54"/>
    </row>
    <row r="71" spans="1:28">
      <c r="A71" s="57"/>
      <c r="B71" s="54"/>
      <c r="C71" s="54"/>
      <c r="D71" s="70"/>
      <c r="E71" s="58"/>
      <c r="F71" s="58"/>
      <c r="G71" s="58"/>
      <c r="H71" s="58"/>
      <c r="I71" s="58"/>
      <c r="J71" s="58"/>
      <c r="K71" s="58"/>
      <c r="L71" s="58"/>
      <c r="M71" s="58"/>
      <c r="N71" s="58"/>
      <c r="O71" s="58"/>
      <c r="P71" s="58"/>
      <c r="Q71" s="58"/>
      <c r="R71" s="58"/>
      <c r="S71" s="58"/>
      <c r="T71" s="58"/>
      <c r="U71" s="58"/>
      <c r="V71" s="58"/>
      <c r="W71" s="58"/>
      <c r="X71" s="58"/>
      <c r="Y71" s="58"/>
      <c r="Z71" s="58"/>
      <c r="AA71" s="59"/>
      <c r="AB71" s="54"/>
    </row>
    <row r="72" spans="1:28">
      <c r="A72" s="57"/>
      <c r="B72" s="54"/>
      <c r="C72" s="78"/>
      <c r="D72" s="70"/>
      <c r="E72" s="58"/>
      <c r="F72" s="58"/>
      <c r="G72" s="58"/>
      <c r="H72" s="58"/>
      <c r="I72" s="58"/>
      <c r="J72" s="58"/>
      <c r="K72" s="58"/>
      <c r="L72" s="58"/>
      <c r="M72" s="58"/>
      <c r="N72" s="58"/>
      <c r="O72" s="58"/>
      <c r="P72" s="58"/>
      <c r="Q72" s="58"/>
      <c r="R72" s="58"/>
      <c r="S72" s="58"/>
      <c r="T72" s="58"/>
      <c r="U72" s="58"/>
      <c r="V72" s="58"/>
      <c r="W72" s="58"/>
      <c r="X72" s="58"/>
      <c r="Y72" s="58"/>
      <c r="Z72" s="58"/>
      <c r="AA72" s="59"/>
      <c r="AB72" s="54"/>
    </row>
    <row r="73" spans="1:28">
      <c r="A73" s="57"/>
      <c r="B73" s="54"/>
      <c r="C73" s="78"/>
      <c r="D73" s="70"/>
      <c r="E73" s="58"/>
      <c r="F73" s="58"/>
      <c r="G73" s="58"/>
      <c r="H73" s="58"/>
      <c r="I73" s="58"/>
      <c r="J73" s="58"/>
      <c r="K73" s="58"/>
      <c r="L73" s="58"/>
      <c r="M73" s="58"/>
      <c r="N73" s="58"/>
      <c r="O73" s="58"/>
      <c r="P73" s="58"/>
      <c r="Q73" s="58"/>
      <c r="R73" s="58"/>
      <c r="S73" s="58"/>
      <c r="T73" s="58"/>
      <c r="U73" s="58"/>
      <c r="V73" s="58"/>
      <c r="W73" s="58"/>
      <c r="X73" s="58"/>
      <c r="Y73" s="58"/>
      <c r="Z73" s="58"/>
      <c r="AA73" s="59"/>
      <c r="AB73" s="54"/>
    </row>
    <row r="74" spans="1:28" ht="16.5" thickBot="1">
      <c r="A74" s="71"/>
      <c r="B74" s="72" t="s">
        <v>867</v>
      </c>
      <c r="C74" s="77"/>
      <c r="D74" s="73">
        <f>SUM(D66:D73)</f>
        <v>0</v>
      </c>
      <c r="E74" s="73">
        <f t="shared" ref="E74:Y74" si="7">SUM(E66:E73)</f>
        <v>0</v>
      </c>
      <c r="F74" s="73">
        <f t="shared" si="7"/>
        <v>0</v>
      </c>
      <c r="G74" s="73">
        <f t="shared" si="7"/>
        <v>0</v>
      </c>
      <c r="H74" s="73">
        <f t="shared" si="7"/>
        <v>0</v>
      </c>
      <c r="I74" s="73">
        <f t="shared" si="7"/>
        <v>0</v>
      </c>
      <c r="J74" s="73">
        <f t="shared" si="7"/>
        <v>0</v>
      </c>
      <c r="K74" s="73">
        <f t="shared" si="7"/>
        <v>0</v>
      </c>
      <c r="L74" s="73">
        <f t="shared" si="7"/>
        <v>0</v>
      </c>
      <c r="M74" s="73">
        <f t="shared" si="7"/>
        <v>0</v>
      </c>
      <c r="N74" s="73">
        <f t="shared" si="7"/>
        <v>0</v>
      </c>
      <c r="O74" s="73">
        <f t="shared" si="7"/>
        <v>0</v>
      </c>
      <c r="P74" s="73">
        <f t="shared" si="7"/>
        <v>0</v>
      </c>
      <c r="Q74" s="73">
        <f t="shared" si="7"/>
        <v>0</v>
      </c>
      <c r="R74" s="73">
        <f t="shared" si="7"/>
        <v>0</v>
      </c>
      <c r="S74" s="73">
        <f t="shared" si="7"/>
        <v>0</v>
      </c>
      <c r="T74" s="73">
        <f t="shared" si="7"/>
        <v>0</v>
      </c>
      <c r="U74" s="73">
        <f t="shared" si="7"/>
        <v>0</v>
      </c>
      <c r="V74" s="73">
        <f t="shared" si="7"/>
        <v>0</v>
      </c>
      <c r="W74" s="73">
        <f t="shared" si="7"/>
        <v>0</v>
      </c>
      <c r="X74" s="73">
        <f t="shared" si="7"/>
        <v>0</v>
      </c>
      <c r="Y74" s="73">
        <f t="shared" si="7"/>
        <v>0</v>
      </c>
      <c r="Z74" s="74"/>
      <c r="AA74" s="75">
        <f>SUM(E74:Y74)</f>
        <v>0</v>
      </c>
      <c r="AB74" s="54"/>
    </row>
    <row r="75" spans="1:28" ht="16.5" thickTop="1">
      <c r="A75" s="57"/>
      <c r="B75" s="54"/>
      <c r="C75" s="78"/>
      <c r="D75" s="70"/>
      <c r="E75" s="58"/>
      <c r="F75" s="58"/>
      <c r="G75" s="58"/>
      <c r="H75" s="58"/>
      <c r="I75" s="58"/>
      <c r="J75" s="58"/>
      <c r="K75" s="58"/>
      <c r="L75" s="58"/>
      <c r="M75" s="58"/>
      <c r="N75" s="58"/>
      <c r="O75" s="58"/>
      <c r="P75" s="58"/>
      <c r="Q75" s="58"/>
      <c r="R75" s="58"/>
      <c r="S75" s="58"/>
      <c r="T75" s="58"/>
      <c r="U75" s="58"/>
      <c r="V75" s="58"/>
      <c r="W75" s="58"/>
      <c r="X75" s="58"/>
      <c r="Y75" s="58"/>
      <c r="Z75" s="58"/>
      <c r="AA75" s="76" t="str">
        <f>IF(AA74=D74,"OK","ERROR")</f>
        <v>OK</v>
      </c>
      <c r="AB75" s="54"/>
    </row>
    <row r="76" spans="1:28">
      <c r="A76" s="57"/>
      <c r="B76" s="54"/>
      <c r="C76" s="78"/>
      <c r="D76" s="70"/>
      <c r="E76" s="58"/>
      <c r="F76" s="58"/>
      <c r="G76" s="58"/>
      <c r="H76" s="58"/>
      <c r="I76" s="58"/>
      <c r="J76" s="58"/>
      <c r="K76" s="58"/>
      <c r="L76" s="58"/>
      <c r="M76" s="58"/>
      <c r="N76" s="58"/>
      <c r="O76" s="58"/>
      <c r="P76" s="58"/>
      <c r="Q76" s="58"/>
      <c r="R76" s="58"/>
      <c r="S76" s="58"/>
      <c r="T76" s="58"/>
      <c r="U76" s="58"/>
      <c r="V76" s="58"/>
      <c r="W76" s="58"/>
      <c r="X76" s="58"/>
      <c r="Y76" s="58"/>
      <c r="Z76" s="58"/>
      <c r="AA76" s="59"/>
      <c r="AB76" s="54"/>
    </row>
    <row r="77" spans="1:28" ht="16.5" thickBot="1">
      <c r="A77" s="79"/>
      <c r="B77" s="80" t="s">
        <v>868</v>
      </c>
      <c r="C77" s="81"/>
      <c r="D77" s="82">
        <f>D74+D65</f>
        <v>0</v>
      </c>
      <c r="E77" s="82">
        <f t="shared" ref="E77:Y77" si="8">E74+E65</f>
        <v>0</v>
      </c>
      <c r="F77" s="82">
        <f t="shared" si="8"/>
        <v>0</v>
      </c>
      <c r="G77" s="82">
        <f t="shared" si="8"/>
        <v>0</v>
      </c>
      <c r="H77" s="82">
        <f t="shared" si="8"/>
        <v>0</v>
      </c>
      <c r="I77" s="82">
        <f t="shared" si="8"/>
        <v>0</v>
      </c>
      <c r="J77" s="82">
        <f t="shared" si="8"/>
        <v>0</v>
      </c>
      <c r="K77" s="82">
        <f t="shared" si="8"/>
        <v>0</v>
      </c>
      <c r="L77" s="82">
        <f t="shared" si="8"/>
        <v>0</v>
      </c>
      <c r="M77" s="82">
        <f t="shared" si="8"/>
        <v>0</v>
      </c>
      <c r="N77" s="82">
        <f t="shared" si="8"/>
        <v>0</v>
      </c>
      <c r="O77" s="82">
        <f t="shared" si="8"/>
        <v>0</v>
      </c>
      <c r="P77" s="82">
        <f t="shared" si="8"/>
        <v>0</v>
      </c>
      <c r="Q77" s="82">
        <f t="shared" si="8"/>
        <v>0</v>
      </c>
      <c r="R77" s="82">
        <f t="shared" si="8"/>
        <v>0</v>
      </c>
      <c r="S77" s="82">
        <f t="shared" si="8"/>
        <v>0</v>
      </c>
      <c r="T77" s="82">
        <f t="shared" si="8"/>
        <v>0</v>
      </c>
      <c r="U77" s="82">
        <f t="shared" si="8"/>
        <v>0</v>
      </c>
      <c r="V77" s="82">
        <f t="shared" si="8"/>
        <v>0</v>
      </c>
      <c r="W77" s="82">
        <f t="shared" si="8"/>
        <v>0</v>
      </c>
      <c r="X77" s="82">
        <f t="shared" si="8"/>
        <v>0</v>
      </c>
      <c r="Y77" s="82">
        <f t="shared" si="8"/>
        <v>0</v>
      </c>
      <c r="Z77" s="83"/>
      <c r="AA77" s="83"/>
      <c r="AB77" s="54"/>
    </row>
    <row r="78" spans="1:28" ht="16.5" thickTop="1">
      <c r="A78" s="71"/>
      <c r="B78" s="72"/>
      <c r="C78" s="77"/>
      <c r="D78" s="84"/>
      <c r="E78" s="85"/>
      <c r="F78" s="85"/>
      <c r="G78" s="85"/>
      <c r="H78" s="85"/>
      <c r="I78" s="85"/>
      <c r="J78" s="85"/>
      <c r="K78" s="85"/>
      <c r="L78" s="85"/>
      <c r="M78" s="85"/>
      <c r="N78" s="85"/>
      <c r="O78" s="85"/>
      <c r="P78" s="85"/>
      <c r="Q78" s="85"/>
      <c r="R78" s="85"/>
      <c r="S78" s="85"/>
      <c r="T78" s="85"/>
      <c r="U78" s="85"/>
      <c r="V78" s="85"/>
      <c r="W78" s="85"/>
      <c r="X78" s="85"/>
      <c r="Y78" s="85"/>
      <c r="Z78" s="74"/>
      <c r="AA78" s="75"/>
      <c r="AB78" s="54"/>
    </row>
    <row r="79" spans="1:28">
      <c r="A79" s="57"/>
      <c r="B79" s="54"/>
      <c r="C79" s="54"/>
      <c r="D79" s="70"/>
      <c r="E79" s="58"/>
      <c r="F79" s="58"/>
      <c r="G79" s="58"/>
      <c r="H79" s="58"/>
      <c r="I79" s="58"/>
      <c r="J79" s="58"/>
      <c r="K79" s="58"/>
      <c r="L79" s="58"/>
      <c r="M79" s="58"/>
      <c r="N79" s="58"/>
      <c r="O79" s="58"/>
      <c r="P79" s="58"/>
      <c r="Q79" s="58"/>
      <c r="R79" s="58"/>
      <c r="S79" s="58"/>
      <c r="T79" s="58"/>
      <c r="U79" s="58"/>
      <c r="V79" s="58"/>
      <c r="W79" s="58"/>
      <c r="X79" s="58"/>
      <c r="Y79" s="58"/>
      <c r="Z79" s="58"/>
      <c r="AA79" s="59"/>
      <c r="AB79" s="54"/>
    </row>
    <row r="80" spans="1:28">
      <c r="A80" s="57"/>
      <c r="B80" s="54"/>
      <c r="C80" s="54"/>
      <c r="D80" s="70"/>
      <c r="E80" s="58"/>
      <c r="F80" s="58"/>
      <c r="G80" s="58"/>
      <c r="H80" s="58"/>
      <c r="I80" s="58"/>
      <c r="J80" s="58"/>
      <c r="K80" s="58"/>
      <c r="L80" s="58"/>
      <c r="M80" s="58"/>
      <c r="N80" s="58"/>
      <c r="O80" s="58"/>
      <c r="P80" s="58"/>
      <c r="Q80" s="58"/>
      <c r="R80" s="58"/>
      <c r="S80" s="58"/>
      <c r="T80" s="58"/>
      <c r="U80" s="58"/>
      <c r="V80" s="58"/>
      <c r="W80" s="58"/>
      <c r="X80" s="58"/>
      <c r="Y80" s="58"/>
      <c r="Z80" s="58"/>
      <c r="AA80" s="59"/>
      <c r="AB80" s="54"/>
    </row>
    <row r="81" spans="1:28">
      <c r="A81" s="57"/>
      <c r="B81" s="54"/>
      <c r="C81" s="54"/>
      <c r="D81" s="70"/>
      <c r="E81" s="58"/>
      <c r="F81" s="58"/>
      <c r="G81" s="58"/>
      <c r="H81" s="58"/>
      <c r="I81" s="58"/>
      <c r="J81" s="58"/>
      <c r="K81" s="58"/>
      <c r="L81" s="58"/>
      <c r="M81" s="58"/>
      <c r="N81" s="58"/>
      <c r="O81" s="58"/>
      <c r="P81" s="58"/>
      <c r="Q81" s="58"/>
      <c r="R81" s="58"/>
      <c r="S81" s="58"/>
      <c r="T81" s="58"/>
      <c r="U81" s="58"/>
      <c r="V81" s="58"/>
      <c r="W81" s="58"/>
      <c r="X81" s="58"/>
      <c r="Y81" s="58"/>
      <c r="Z81" s="58"/>
      <c r="AA81" s="59"/>
      <c r="AB81" s="54"/>
    </row>
    <row r="82" spans="1:28">
      <c r="A82" s="57"/>
      <c r="B82" s="54"/>
      <c r="C82" s="54"/>
      <c r="D82" s="70"/>
      <c r="E82" s="58"/>
      <c r="F82" s="58"/>
      <c r="G82" s="58"/>
      <c r="H82" s="58"/>
      <c r="I82" s="58"/>
      <c r="J82" s="58"/>
      <c r="K82" s="58"/>
      <c r="L82" s="58"/>
      <c r="M82" s="58"/>
      <c r="N82" s="58"/>
      <c r="O82" s="58"/>
      <c r="P82" s="58"/>
      <c r="Q82" s="58"/>
      <c r="R82" s="58"/>
      <c r="S82" s="58"/>
      <c r="T82" s="58"/>
      <c r="U82" s="58"/>
      <c r="V82" s="58"/>
      <c r="W82" s="58"/>
      <c r="X82" s="58"/>
      <c r="Y82" s="58"/>
      <c r="Z82" s="58"/>
      <c r="AA82" s="59"/>
      <c r="AB82" s="54"/>
    </row>
    <row r="83" spans="1:28">
      <c r="A83" s="57"/>
      <c r="B83" s="54"/>
      <c r="C83" s="54"/>
      <c r="D83" s="70"/>
      <c r="E83" s="58"/>
      <c r="F83" s="58"/>
      <c r="G83" s="58"/>
      <c r="H83" s="58"/>
      <c r="I83" s="58"/>
      <c r="J83" s="58"/>
      <c r="K83" s="58"/>
      <c r="L83" s="58"/>
      <c r="M83" s="58"/>
      <c r="N83" s="58"/>
      <c r="O83" s="58"/>
      <c r="P83" s="58"/>
      <c r="Q83" s="58"/>
      <c r="R83" s="58"/>
      <c r="S83" s="58"/>
      <c r="T83" s="58"/>
      <c r="U83" s="58"/>
      <c r="V83" s="58"/>
      <c r="W83" s="58"/>
      <c r="X83" s="58"/>
      <c r="Y83" s="58"/>
      <c r="Z83" s="58"/>
      <c r="AA83" s="59"/>
      <c r="AB83" s="54"/>
    </row>
    <row r="84" spans="1:28">
      <c r="A84" s="57"/>
      <c r="B84" s="54"/>
      <c r="C84" s="78"/>
      <c r="D84" s="70"/>
      <c r="E84" s="58"/>
      <c r="F84" s="58"/>
      <c r="G84" s="58"/>
      <c r="H84" s="58"/>
      <c r="I84" s="58"/>
      <c r="J84" s="58"/>
      <c r="K84" s="58"/>
      <c r="L84" s="58"/>
      <c r="M84" s="58"/>
      <c r="N84" s="58"/>
      <c r="O84" s="58"/>
      <c r="P84" s="58"/>
      <c r="Q84" s="58"/>
      <c r="R84" s="58"/>
      <c r="S84" s="58"/>
      <c r="T84" s="58"/>
      <c r="U84" s="58"/>
      <c r="V84" s="58"/>
      <c r="W84" s="58"/>
      <c r="X84" s="58"/>
      <c r="Y84" s="58"/>
      <c r="Z84" s="58"/>
      <c r="AA84" s="59"/>
      <c r="AB84" s="54"/>
    </row>
    <row r="85" spans="1:28">
      <c r="A85" s="57"/>
      <c r="B85" s="54"/>
      <c r="C85" s="78"/>
      <c r="D85" s="70"/>
      <c r="E85" s="58"/>
      <c r="F85" s="58"/>
      <c r="G85" s="58"/>
      <c r="H85" s="58"/>
      <c r="I85" s="58"/>
      <c r="J85" s="58"/>
      <c r="K85" s="58"/>
      <c r="L85" s="58"/>
      <c r="M85" s="58"/>
      <c r="N85" s="58"/>
      <c r="O85" s="58"/>
      <c r="P85" s="58"/>
      <c r="Q85" s="58"/>
      <c r="R85" s="58"/>
      <c r="S85" s="58"/>
      <c r="T85" s="58"/>
      <c r="U85" s="58"/>
      <c r="V85" s="58"/>
      <c r="W85" s="58"/>
      <c r="X85" s="58"/>
      <c r="Y85" s="58"/>
      <c r="Z85" s="58"/>
      <c r="AA85" s="59"/>
      <c r="AB85" s="54"/>
    </row>
    <row r="86" spans="1:28" ht="16.5" thickBot="1">
      <c r="A86" s="71"/>
      <c r="B86" s="72" t="s">
        <v>869</v>
      </c>
      <c r="C86" s="72"/>
      <c r="D86" s="73">
        <f>SUM(D78:D85)</f>
        <v>0</v>
      </c>
      <c r="E86" s="73">
        <f t="shared" ref="E86:Y86" si="9">SUM(E78:E85)</f>
        <v>0</v>
      </c>
      <c r="F86" s="73">
        <f t="shared" si="9"/>
        <v>0</v>
      </c>
      <c r="G86" s="73">
        <f t="shared" si="9"/>
        <v>0</v>
      </c>
      <c r="H86" s="73">
        <f t="shared" si="9"/>
        <v>0</v>
      </c>
      <c r="I86" s="73">
        <f t="shared" si="9"/>
        <v>0</v>
      </c>
      <c r="J86" s="73">
        <f t="shared" si="9"/>
        <v>0</v>
      </c>
      <c r="K86" s="73">
        <f t="shared" si="9"/>
        <v>0</v>
      </c>
      <c r="L86" s="73">
        <f t="shared" si="9"/>
        <v>0</v>
      </c>
      <c r="M86" s="73">
        <f t="shared" si="9"/>
        <v>0</v>
      </c>
      <c r="N86" s="73">
        <f t="shared" si="9"/>
        <v>0</v>
      </c>
      <c r="O86" s="73">
        <f t="shared" si="9"/>
        <v>0</v>
      </c>
      <c r="P86" s="73">
        <f t="shared" si="9"/>
        <v>0</v>
      </c>
      <c r="Q86" s="73">
        <f t="shared" si="9"/>
        <v>0</v>
      </c>
      <c r="R86" s="73">
        <f t="shared" si="9"/>
        <v>0</v>
      </c>
      <c r="S86" s="73">
        <f t="shared" si="9"/>
        <v>0</v>
      </c>
      <c r="T86" s="73">
        <f t="shared" si="9"/>
        <v>0</v>
      </c>
      <c r="U86" s="73">
        <f t="shared" si="9"/>
        <v>0</v>
      </c>
      <c r="V86" s="73">
        <f t="shared" si="9"/>
        <v>0</v>
      </c>
      <c r="W86" s="73">
        <f t="shared" si="9"/>
        <v>0</v>
      </c>
      <c r="X86" s="73">
        <f t="shared" si="9"/>
        <v>0</v>
      </c>
      <c r="Y86" s="73">
        <f t="shared" si="9"/>
        <v>0</v>
      </c>
      <c r="Z86" s="74"/>
      <c r="AA86" s="75">
        <f>SUM(E86:T86)</f>
        <v>0</v>
      </c>
      <c r="AB86" s="54"/>
    </row>
    <row r="87" spans="1:28" ht="16.5" thickTop="1">
      <c r="A87" s="57"/>
      <c r="B87" s="54"/>
      <c r="C87" s="54"/>
      <c r="D87" s="70"/>
      <c r="E87" s="58"/>
      <c r="F87" s="58"/>
      <c r="G87" s="58"/>
      <c r="H87" s="58"/>
      <c r="I87" s="58"/>
      <c r="J87" s="58"/>
      <c r="K87" s="58"/>
      <c r="L87" s="58"/>
      <c r="M87" s="58"/>
      <c r="N87" s="58"/>
      <c r="O87" s="58"/>
      <c r="P87" s="58"/>
      <c r="Q87" s="58"/>
      <c r="R87" s="58"/>
      <c r="S87" s="58"/>
      <c r="T87" s="58"/>
      <c r="U87" s="58"/>
      <c r="V87" s="58"/>
      <c r="W87" s="58"/>
      <c r="X87" s="58"/>
      <c r="Y87" s="58"/>
      <c r="Z87" s="58"/>
      <c r="AA87" s="76" t="str">
        <f>IF(AA86=D86,"OK","ERROR")</f>
        <v>OK</v>
      </c>
      <c r="AB87" s="54"/>
    </row>
    <row r="88" spans="1:28">
      <c r="A88" s="57"/>
      <c r="B88" s="54"/>
      <c r="C88" s="54"/>
      <c r="D88" s="70"/>
      <c r="E88" s="58"/>
      <c r="F88" s="58"/>
      <c r="G88" s="58"/>
      <c r="H88" s="58"/>
      <c r="I88" s="58"/>
      <c r="J88" s="58"/>
      <c r="K88" s="58"/>
      <c r="L88" s="58"/>
      <c r="M88" s="58"/>
      <c r="N88" s="58"/>
      <c r="O88" s="58"/>
      <c r="P88" s="58"/>
      <c r="Q88" s="58"/>
      <c r="R88" s="58"/>
      <c r="S88" s="58"/>
      <c r="T88" s="58"/>
      <c r="U88" s="58"/>
      <c r="V88" s="58"/>
      <c r="W88" s="58"/>
      <c r="X88" s="58"/>
      <c r="Y88" s="58"/>
      <c r="Z88" s="58"/>
      <c r="AA88" s="59"/>
      <c r="AB88" s="54"/>
    </row>
    <row r="89" spans="1:28">
      <c r="A89" s="57"/>
      <c r="B89" s="54"/>
      <c r="C89" s="54"/>
      <c r="D89" s="70"/>
      <c r="E89" s="58"/>
      <c r="F89" s="58"/>
      <c r="G89" s="58"/>
      <c r="H89" s="58"/>
      <c r="I89" s="58"/>
      <c r="J89" s="58"/>
      <c r="K89" s="58"/>
      <c r="L89" s="58"/>
      <c r="M89" s="58"/>
      <c r="N89" s="58"/>
      <c r="O89" s="58"/>
      <c r="P89" s="58"/>
      <c r="Q89" s="58"/>
      <c r="R89" s="58"/>
      <c r="S89" s="58"/>
      <c r="T89" s="58"/>
      <c r="U89" s="58"/>
      <c r="V89" s="58"/>
      <c r="W89" s="58"/>
      <c r="X89" s="58"/>
      <c r="Y89" s="58"/>
      <c r="Z89" s="58"/>
      <c r="AA89" s="59"/>
      <c r="AB89" s="54"/>
    </row>
    <row r="90" spans="1:28">
      <c r="A90" s="57"/>
      <c r="B90" s="54"/>
      <c r="C90" s="54"/>
      <c r="D90" s="70"/>
      <c r="E90" s="58"/>
      <c r="F90" s="58"/>
      <c r="G90" s="58"/>
      <c r="H90" s="58"/>
      <c r="I90" s="58"/>
      <c r="J90" s="58"/>
      <c r="K90" s="58"/>
      <c r="L90" s="58"/>
      <c r="M90" s="58"/>
      <c r="N90" s="58"/>
      <c r="O90" s="58"/>
      <c r="P90" s="58"/>
      <c r="Q90" s="58"/>
      <c r="R90" s="58"/>
      <c r="S90" s="58"/>
      <c r="T90" s="58"/>
      <c r="U90" s="58"/>
      <c r="V90" s="58"/>
      <c r="W90" s="58"/>
      <c r="X90" s="58"/>
      <c r="Y90" s="58"/>
      <c r="Z90" s="58"/>
      <c r="AA90" s="59"/>
      <c r="AB90" s="54"/>
    </row>
    <row r="91" spans="1:28">
      <c r="A91" s="57"/>
      <c r="B91" s="54"/>
      <c r="C91" s="54"/>
      <c r="D91" s="70"/>
      <c r="E91" s="58"/>
      <c r="F91" s="58"/>
      <c r="G91" s="58"/>
      <c r="H91" s="58"/>
      <c r="I91" s="58"/>
      <c r="J91" s="58"/>
      <c r="K91" s="58"/>
      <c r="L91" s="58"/>
      <c r="M91" s="58"/>
      <c r="N91" s="58"/>
      <c r="O91" s="58"/>
      <c r="P91" s="58"/>
      <c r="Q91" s="58"/>
      <c r="R91" s="58"/>
      <c r="S91" s="58"/>
      <c r="T91" s="58"/>
      <c r="U91" s="58"/>
      <c r="V91" s="58"/>
      <c r="W91" s="58"/>
      <c r="X91" s="58"/>
      <c r="Y91" s="58"/>
      <c r="Z91" s="58"/>
      <c r="AA91" s="59"/>
      <c r="AB91" s="54"/>
    </row>
    <row r="92" spans="1:28">
      <c r="A92" s="57"/>
      <c r="B92" s="54"/>
      <c r="C92" s="54"/>
      <c r="D92" s="70"/>
      <c r="E92" s="58"/>
      <c r="F92" s="58"/>
      <c r="G92" s="58"/>
      <c r="H92" s="58"/>
      <c r="I92" s="58"/>
      <c r="J92" s="58"/>
      <c r="K92" s="58"/>
      <c r="L92" s="58"/>
      <c r="M92" s="58"/>
      <c r="N92" s="58"/>
      <c r="O92" s="58"/>
      <c r="P92" s="58"/>
      <c r="Q92" s="58"/>
      <c r="R92" s="58"/>
      <c r="S92" s="58"/>
      <c r="T92" s="58"/>
      <c r="U92" s="58"/>
      <c r="V92" s="58"/>
      <c r="W92" s="58"/>
      <c r="X92" s="58"/>
      <c r="Y92" s="58"/>
      <c r="Z92" s="58"/>
      <c r="AA92" s="59"/>
      <c r="AB92" s="54"/>
    </row>
    <row r="93" spans="1:28">
      <c r="A93" s="57"/>
      <c r="B93" s="54"/>
      <c r="C93" s="78"/>
      <c r="D93" s="70"/>
      <c r="E93" s="58"/>
      <c r="F93" s="58"/>
      <c r="G93" s="58"/>
      <c r="H93" s="58"/>
      <c r="I93" s="58"/>
      <c r="J93" s="58"/>
      <c r="K93" s="58"/>
      <c r="L93" s="58"/>
      <c r="M93" s="58"/>
      <c r="N93" s="58"/>
      <c r="O93" s="58"/>
      <c r="P93" s="58"/>
      <c r="Q93" s="58"/>
      <c r="R93" s="58"/>
      <c r="S93" s="58"/>
      <c r="T93" s="58"/>
      <c r="U93" s="58"/>
      <c r="V93" s="58"/>
      <c r="W93" s="58"/>
      <c r="X93" s="58"/>
      <c r="Y93" s="58"/>
      <c r="Z93" s="58"/>
      <c r="AA93" s="59"/>
      <c r="AB93" s="54"/>
    </row>
    <row r="94" spans="1:28">
      <c r="A94" s="57"/>
      <c r="B94" s="54"/>
      <c r="C94" s="78"/>
      <c r="D94" s="70"/>
      <c r="E94" s="58"/>
      <c r="F94" s="58"/>
      <c r="G94" s="58"/>
      <c r="H94" s="58"/>
      <c r="I94" s="58"/>
      <c r="J94" s="58"/>
      <c r="K94" s="58"/>
      <c r="L94" s="58"/>
      <c r="M94" s="58"/>
      <c r="N94" s="58"/>
      <c r="O94" s="58"/>
      <c r="P94" s="58"/>
      <c r="Q94" s="58"/>
      <c r="R94" s="58"/>
      <c r="S94" s="58"/>
      <c r="T94" s="58"/>
      <c r="U94" s="58"/>
      <c r="V94" s="58"/>
      <c r="W94" s="58"/>
      <c r="X94" s="58"/>
      <c r="Y94" s="58"/>
      <c r="Z94" s="58"/>
      <c r="AA94" s="59"/>
      <c r="AB94" s="54"/>
    </row>
    <row r="95" spans="1:28" ht="16.5" thickBot="1">
      <c r="A95" s="71"/>
      <c r="B95" s="72" t="s">
        <v>870</v>
      </c>
      <c r="C95" s="77"/>
      <c r="D95" s="73">
        <f>SUM(D87:D94)</f>
        <v>0</v>
      </c>
      <c r="E95" s="73">
        <f t="shared" ref="E95:Y95" si="10">SUM(E87:E94)</f>
        <v>0</v>
      </c>
      <c r="F95" s="73">
        <f t="shared" si="10"/>
        <v>0</v>
      </c>
      <c r="G95" s="73">
        <f t="shared" si="10"/>
        <v>0</v>
      </c>
      <c r="H95" s="73">
        <f t="shared" si="10"/>
        <v>0</v>
      </c>
      <c r="I95" s="73">
        <f t="shared" si="10"/>
        <v>0</v>
      </c>
      <c r="J95" s="73">
        <f t="shared" si="10"/>
        <v>0</v>
      </c>
      <c r="K95" s="73">
        <f t="shared" si="10"/>
        <v>0</v>
      </c>
      <c r="L95" s="73">
        <f t="shared" si="10"/>
        <v>0</v>
      </c>
      <c r="M95" s="73">
        <f t="shared" si="10"/>
        <v>0</v>
      </c>
      <c r="N95" s="73">
        <f t="shared" si="10"/>
        <v>0</v>
      </c>
      <c r="O95" s="73">
        <f t="shared" si="10"/>
        <v>0</v>
      </c>
      <c r="P95" s="73">
        <f t="shared" si="10"/>
        <v>0</v>
      </c>
      <c r="Q95" s="73">
        <f t="shared" si="10"/>
        <v>0</v>
      </c>
      <c r="R95" s="73">
        <f t="shared" si="10"/>
        <v>0</v>
      </c>
      <c r="S95" s="73">
        <f t="shared" si="10"/>
        <v>0</v>
      </c>
      <c r="T95" s="73">
        <f t="shared" si="10"/>
        <v>0</v>
      </c>
      <c r="U95" s="73">
        <f t="shared" si="10"/>
        <v>0</v>
      </c>
      <c r="V95" s="73">
        <f t="shared" si="10"/>
        <v>0</v>
      </c>
      <c r="W95" s="73">
        <f t="shared" si="10"/>
        <v>0</v>
      </c>
      <c r="X95" s="73">
        <f t="shared" si="10"/>
        <v>0</v>
      </c>
      <c r="Y95" s="73">
        <f t="shared" si="10"/>
        <v>0</v>
      </c>
      <c r="Z95" s="74"/>
      <c r="AA95" s="75">
        <f>SUM(E95:Y95)</f>
        <v>0</v>
      </c>
      <c r="AB95" s="54"/>
    </row>
    <row r="96" spans="1:28" ht="16.5" thickTop="1">
      <c r="A96" s="57"/>
      <c r="B96" s="54"/>
      <c r="C96" s="78"/>
      <c r="D96" s="70"/>
      <c r="E96" s="58"/>
      <c r="F96" s="58"/>
      <c r="G96" s="58"/>
      <c r="H96" s="58"/>
      <c r="I96" s="58"/>
      <c r="J96" s="58"/>
      <c r="K96" s="58"/>
      <c r="L96" s="58"/>
      <c r="M96" s="58"/>
      <c r="N96" s="58"/>
      <c r="O96" s="58"/>
      <c r="P96" s="58"/>
      <c r="Q96" s="58"/>
      <c r="R96" s="58"/>
      <c r="S96" s="58"/>
      <c r="T96" s="58"/>
      <c r="U96" s="58"/>
      <c r="V96" s="58"/>
      <c r="W96" s="58"/>
      <c r="X96" s="58"/>
      <c r="Y96" s="58"/>
      <c r="Z96" s="58"/>
      <c r="AA96" s="76" t="str">
        <f>IF(AA95=D95,"OK","ERROR")</f>
        <v>OK</v>
      </c>
      <c r="AB96" s="54"/>
    </row>
    <row r="97" spans="1:28">
      <c r="A97" s="57"/>
      <c r="B97" s="54"/>
      <c r="C97" s="78"/>
      <c r="D97" s="70"/>
      <c r="E97" s="58"/>
      <c r="F97" s="58"/>
      <c r="G97" s="58"/>
      <c r="H97" s="58"/>
      <c r="I97" s="58"/>
      <c r="J97" s="58"/>
      <c r="K97" s="58"/>
      <c r="L97" s="58"/>
      <c r="M97" s="58"/>
      <c r="N97" s="58"/>
      <c r="O97" s="58"/>
      <c r="P97" s="58"/>
      <c r="Q97" s="58"/>
      <c r="R97" s="58"/>
      <c r="S97" s="58"/>
      <c r="T97" s="58"/>
      <c r="U97" s="58"/>
      <c r="V97" s="58"/>
      <c r="W97" s="58"/>
      <c r="X97" s="58"/>
      <c r="Y97" s="58"/>
      <c r="Z97" s="58"/>
      <c r="AA97" s="59"/>
      <c r="AB97" s="54"/>
    </row>
    <row r="98" spans="1:28" ht="16.5" thickBot="1">
      <c r="A98" s="79"/>
      <c r="B98" s="80" t="s">
        <v>871</v>
      </c>
      <c r="C98" s="81"/>
      <c r="D98" s="82">
        <f>D95+D86</f>
        <v>0</v>
      </c>
      <c r="E98" s="82">
        <f t="shared" ref="E98:Y98" si="11">E95+E86</f>
        <v>0</v>
      </c>
      <c r="F98" s="82">
        <f t="shared" si="11"/>
        <v>0</v>
      </c>
      <c r="G98" s="82">
        <f t="shared" si="11"/>
        <v>0</v>
      </c>
      <c r="H98" s="82">
        <f t="shared" si="11"/>
        <v>0</v>
      </c>
      <c r="I98" s="82">
        <f t="shared" si="11"/>
        <v>0</v>
      </c>
      <c r="J98" s="82">
        <f t="shared" si="11"/>
        <v>0</v>
      </c>
      <c r="K98" s="82">
        <f t="shared" si="11"/>
        <v>0</v>
      </c>
      <c r="L98" s="82">
        <f t="shared" si="11"/>
        <v>0</v>
      </c>
      <c r="M98" s="82">
        <f t="shared" si="11"/>
        <v>0</v>
      </c>
      <c r="N98" s="82">
        <f t="shared" si="11"/>
        <v>0</v>
      </c>
      <c r="O98" s="82">
        <f t="shared" si="11"/>
        <v>0</v>
      </c>
      <c r="P98" s="82">
        <f t="shared" si="11"/>
        <v>0</v>
      </c>
      <c r="Q98" s="82">
        <f t="shared" si="11"/>
        <v>0</v>
      </c>
      <c r="R98" s="82">
        <f t="shared" si="11"/>
        <v>0</v>
      </c>
      <c r="S98" s="82">
        <f t="shared" si="11"/>
        <v>0</v>
      </c>
      <c r="T98" s="82">
        <f t="shared" si="11"/>
        <v>0</v>
      </c>
      <c r="U98" s="82">
        <f t="shared" si="11"/>
        <v>0</v>
      </c>
      <c r="V98" s="82">
        <f t="shared" si="11"/>
        <v>0</v>
      </c>
      <c r="W98" s="82">
        <f t="shared" si="11"/>
        <v>0</v>
      </c>
      <c r="X98" s="82">
        <f t="shared" si="11"/>
        <v>0</v>
      </c>
      <c r="Y98" s="82">
        <f t="shared" si="11"/>
        <v>0</v>
      </c>
      <c r="Z98" s="83"/>
      <c r="AA98" s="83"/>
      <c r="AB98" s="47"/>
    </row>
    <row r="99" spans="1:28" ht="16.5" thickTop="1">
      <c r="A99" s="55"/>
      <c r="B99" s="47"/>
      <c r="C99" s="47"/>
      <c r="D99" s="86"/>
      <c r="E99" s="49"/>
      <c r="F99" s="49"/>
      <c r="G99" s="49"/>
      <c r="H99" s="49"/>
      <c r="I99" s="49"/>
      <c r="J99" s="49"/>
      <c r="K99" s="49"/>
      <c r="L99" s="49"/>
      <c r="M99" s="49"/>
      <c r="N99" s="49"/>
      <c r="O99" s="49"/>
      <c r="P99" s="49"/>
      <c r="Q99" s="49"/>
      <c r="R99" s="49"/>
      <c r="S99" s="49"/>
      <c r="T99" s="49"/>
      <c r="U99" s="49"/>
      <c r="V99" s="49"/>
      <c r="W99" s="49"/>
      <c r="X99" s="49"/>
      <c r="Y99" s="49"/>
      <c r="Z99" s="49"/>
      <c r="AA99" s="51"/>
      <c r="AB99" s="47"/>
    </row>
    <row r="100" spans="1:28">
      <c r="A100" s="57"/>
      <c r="B100" s="54"/>
      <c r="C100" s="54"/>
      <c r="D100" s="70"/>
      <c r="E100" s="58"/>
      <c r="F100" s="58"/>
      <c r="G100" s="58"/>
      <c r="H100" s="58"/>
      <c r="I100" s="58"/>
      <c r="J100" s="58"/>
      <c r="K100" s="58"/>
      <c r="L100" s="58"/>
      <c r="M100" s="58"/>
      <c r="N100" s="58"/>
      <c r="O100" s="58"/>
      <c r="P100" s="58"/>
      <c r="Q100" s="58"/>
      <c r="R100" s="58"/>
      <c r="S100" s="58"/>
      <c r="T100" s="58"/>
      <c r="U100" s="58"/>
      <c r="V100" s="58"/>
      <c r="W100" s="58"/>
      <c r="X100" s="58"/>
      <c r="Y100" s="58"/>
      <c r="Z100" s="58"/>
      <c r="AA100" s="59"/>
      <c r="AB100" s="54"/>
    </row>
    <row r="101" spans="1:28">
      <c r="A101" s="57"/>
      <c r="B101" s="54"/>
      <c r="C101" s="54"/>
      <c r="D101" s="70"/>
      <c r="E101" s="58"/>
      <c r="F101" s="58"/>
      <c r="G101" s="58"/>
      <c r="H101" s="58"/>
      <c r="I101" s="58"/>
      <c r="J101" s="58"/>
      <c r="K101" s="58"/>
      <c r="L101" s="58"/>
      <c r="M101" s="58"/>
      <c r="N101" s="58"/>
      <c r="O101" s="58"/>
      <c r="P101" s="58"/>
      <c r="Q101" s="58"/>
      <c r="R101" s="58"/>
      <c r="S101" s="58"/>
      <c r="T101" s="58"/>
      <c r="U101" s="58"/>
      <c r="V101" s="58"/>
      <c r="W101" s="58"/>
      <c r="X101" s="58"/>
      <c r="Y101" s="58"/>
      <c r="Z101" s="58"/>
      <c r="AA101" s="59"/>
      <c r="AB101" s="54"/>
    </row>
    <row r="102" spans="1:28">
      <c r="A102" s="57"/>
      <c r="B102" s="54"/>
      <c r="C102" s="54"/>
      <c r="D102" s="70"/>
      <c r="E102" s="58"/>
      <c r="F102" s="58"/>
      <c r="G102" s="58"/>
      <c r="H102" s="58"/>
      <c r="I102" s="58"/>
      <c r="J102" s="58"/>
      <c r="K102" s="58"/>
      <c r="L102" s="58"/>
      <c r="M102" s="58"/>
      <c r="N102" s="58"/>
      <c r="O102" s="58"/>
      <c r="P102" s="58"/>
      <c r="Q102" s="58"/>
      <c r="R102" s="58"/>
      <c r="S102" s="58"/>
      <c r="T102" s="58"/>
      <c r="U102" s="58"/>
      <c r="V102" s="58"/>
      <c r="W102" s="58"/>
      <c r="X102" s="58"/>
      <c r="Y102" s="58"/>
      <c r="Z102" s="58"/>
      <c r="AA102" s="59"/>
      <c r="AB102" s="54"/>
    </row>
    <row r="103" spans="1:28">
      <c r="A103" s="57"/>
      <c r="B103" s="54"/>
      <c r="C103" s="54"/>
      <c r="D103" s="70"/>
      <c r="E103" s="58"/>
      <c r="F103" s="58"/>
      <c r="G103" s="58"/>
      <c r="H103" s="58"/>
      <c r="I103" s="58"/>
      <c r="J103" s="58"/>
      <c r="K103" s="58"/>
      <c r="L103" s="58"/>
      <c r="M103" s="58"/>
      <c r="N103" s="58"/>
      <c r="O103" s="58"/>
      <c r="P103" s="58"/>
      <c r="Q103" s="58"/>
      <c r="R103" s="58"/>
      <c r="S103" s="58"/>
      <c r="T103" s="58"/>
      <c r="U103" s="58"/>
      <c r="V103" s="58"/>
      <c r="W103" s="58"/>
      <c r="X103" s="58"/>
      <c r="Y103" s="58"/>
      <c r="Z103" s="58"/>
      <c r="AA103" s="59"/>
      <c r="AB103" s="54"/>
    </row>
    <row r="104" spans="1:28">
      <c r="A104" s="57"/>
      <c r="B104" s="54"/>
      <c r="C104" s="54"/>
      <c r="D104" s="70"/>
      <c r="E104" s="58"/>
      <c r="F104" s="58"/>
      <c r="G104" s="58"/>
      <c r="H104" s="58"/>
      <c r="I104" s="58"/>
      <c r="J104" s="58"/>
      <c r="K104" s="58"/>
      <c r="L104" s="58"/>
      <c r="M104" s="58"/>
      <c r="N104" s="58"/>
      <c r="O104" s="58"/>
      <c r="P104" s="58"/>
      <c r="Q104" s="58"/>
      <c r="R104" s="58"/>
      <c r="S104" s="58"/>
      <c r="T104" s="58"/>
      <c r="U104" s="58"/>
      <c r="V104" s="58"/>
      <c r="W104" s="58"/>
      <c r="X104" s="58"/>
      <c r="Y104" s="58"/>
      <c r="Z104" s="58"/>
      <c r="AA104" s="59"/>
      <c r="AB104" s="54"/>
    </row>
    <row r="105" spans="1:28">
      <c r="A105" s="57"/>
      <c r="B105" s="54"/>
      <c r="C105" s="78"/>
      <c r="D105" s="70"/>
      <c r="E105" s="58"/>
      <c r="F105" s="58"/>
      <c r="G105" s="58"/>
      <c r="H105" s="58"/>
      <c r="I105" s="58"/>
      <c r="J105" s="58"/>
      <c r="K105" s="58"/>
      <c r="L105" s="58"/>
      <c r="M105" s="58"/>
      <c r="N105" s="58"/>
      <c r="O105" s="58"/>
      <c r="P105" s="58"/>
      <c r="Q105" s="58"/>
      <c r="R105" s="58"/>
      <c r="S105" s="58"/>
      <c r="T105" s="58"/>
      <c r="U105" s="58"/>
      <c r="V105" s="58"/>
      <c r="W105" s="58"/>
      <c r="X105" s="58"/>
      <c r="Y105" s="58"/>
      <c r="Z105" s="58"/>
      <c r="AA105" s="59"/>
      <c r="AB105" s="54"/>
    </row>
    <row r="106" spans="1:28">
      <c r="A106" s="57"/>
      <c r="B106" s="54"/>
      <c r="C106" s="54"/>
      <c r="D106" s="70"/>
      <c r="E106" s="58"/>
      <c r="F106" s="58"/>
      <c r="G106" s="58"/>
      <c r="H106" s="58"/>
      <c r="I106" s="58"/>
      <c r="J106" s="58"/>
      <c r="K106" s="58"/>
      <c r="L106" s="58"/>
      <c r="M106" s="58"/>
      <c r="N106" s="58"/>
      <c r="O106" s="58"/>
      <c r="P106" s="58"/>
      <c r="Q106" s="58"/>
      <c r="R106" s="58"/>
      <c r="S106" s="58"/>
      <c r="T106" s="58"/>
      <c r="U106" s="58"/>
      <c r="V106" s="58"/>
      <c r="W106" s="58"/>
      <c r="X106" s="58"/>
      <c r="Y106" s="58"/>
      <c r="Z106" s="58"/>
      <c r="AA106" s="59"/>
      <c r="AB106" s="47"/>
    </row>
    <row r="107" spans="1:28" ht="16.5" thickBot="1">
      <c r="A107" s="71"/>
      <c r="B107" s="72" t="s">
        <v>872</v>
      </c>
      <c r="C107" s="72"/>
      <c r="D107" s="73">
        <f>SUM(D99:D106)</f>
        <v>0</v>
      </c>
      <c r="E107" s="73">
        <f t="shared" ref="E107:Y107" si="12">SUM(E99:E106)</f>
        <v>0</v>
      </c>
      <c r="F107" s="73">
        <f t="shared" si="12"/>
        <v>0</v>
      </c>
      <c r="G107" s="73">
        <f t="shared" si="12"/>
        <v>0</v>
      </c>
      <c r="H107" s="73">
        <f t="shared" si="12"/>
        <v>0</v>
      </c>
      <c r="I107" s="73">
        <f t="shared" si="12"/>
        <v>0</v>
      </c>
      <c r="J107" s="73">
        <f t="shared" si="12"/>
        <v>0</v>
      </c>
      <c r="K107" s="73">
        <f t="shared" si="12"/>
        <v>0</v>
      </c>
      <c r="L107" s="73">
        <f t="shared" si="12"/>
        <v>0</v>
      </c>
      <c r="M107" s="73">
        <f t="shared" si="12"/>
        <v>0</v>
      </c>
      <c r="N107" s="73">
        <f t="shared" si="12"/>
        <v>0</v>
      </c>
      <c r="O107" s="73">
        <f t="shared" si="12"/>
        <v>0</v>
      </c>
      <c r="P107" s="73">
        <f t="shared" si="12"/>
        <v>0</v>
      </c>
      <c r="Q107" s="73">
        <f t="shared" si="12"/>
        <v>0</v>
      </c>
      <c r="R107" s="73">
        <f t="shared" si="12"/>
        <v>0</v>
      </c>
      <c r="S107" s="73">
        <f t="shared" si="12"/>
        <v>0</v>
      </c>
      <c r="T107" s="73">
        <f t="shared" si="12"/>
        <v>0</v>
      </c>
      <c r="U107" s="73">
        <f t="shared" si="12"/>
        <v>0</v>
      </c>
      <c r="V107" s="73">
        <f t="shared" si="12"/>
        <v>0</v>
      </c>
      <c r="W107" s="73">
        <f t="shared" si="12"/>
        <v>0</v>
      </c>
      <c r="X107" s="73">
        <f t="shared" si="12"/>
        <v>0</v>
      </c>
      <c r="Y107" s="73">
        <f t="shared" si="12"/>
        <v>0</v>
      </c>
      <c r="Z107" s="74"/>
      <c r="AA107" s="75">
        <f>SUM(E107:Y107)</f>
        <v>0</v>
      </c>
      <c r="AB107" s="47"/>
    </row>
    <row r="108" spans="1:28" ht="16.5" thickTop="1">
      <c r="A108" s="57"/>
      <c r="B108" s="54"/>
      <c r="C108" s="54"/>
      <c r="D108" s="70"/>
      <c r="E108" s="58"/>
      <c r="F108" s="58"/>
      <c r="G108" s="58"/>
      <c r="H108" s="58"/>
      <c r="I108" s="58"/>
      <c r="J108" s="58"/>
      <c r="K108" s="58"/>
      <c r="L108" s="58"/>
      <c r="M108" s="58"/>
      <c r="N108" s="58"/>
      <c r="O108" s="58"/>
      <c r="P108" s="58"/>
      <c r="Q108" s="58"/>
      <c r="R108" s="58"/>
      <c r="S108" s="58"/>
      <c r="T108" s="58"/>
      <c r="U108" s="58"/>
      <c r="V108" s="58"/>
      <c r="W108" s="58"/>
      <c r="X108" s="58"/>
      <c r="Y108" s="58"/>
      <c r="Z108" s="58"/>
      <c r="AA108" s="76" t="str">
        <f>IF(AA107=D107,"OK","ERROR")</f>
        <v>OK</v>
      </c>
      <c r="AB108" s="47"/>
    </row>
    <row r="109" spans="1:28">
      <c r="A109" s="57"/>
      <c r="B109" s="54"/>
      <c r="C109" s="54"/>
      <c r="D109" s="70"/>
      <c r="E109" s="58"/>
      <c r="F109" s="58"/>
      <c r="G109" s="58"/>
      <c r="H109" s="58"/>
      <c r="I109" s="58"/>
      <c r="J109" s="58"/>
      <c r="K109" s="58"/>
      <c r="L109" s="58"/>
      <c r="M109" s="58"/>
      <c r="N109" s="58"/>
      <c r="O109" s="58"/>
      <c r="P109" s="58"/>
      <c r="Q109" s="58"/>
      <c r="R109" s="58"/>
      <c r="S109" s="58"/>
      <c r="T109" s="58"/>
      <c r="U109" s="58"/>
      <c r="V109" s="58"/>
      <c r="W109" s="58"/>
      <c r="X109" s="58"/>
      <c r="Y109" s="58"/>
      <c r="Z109" s="58"/>
      <c r="AA109" s="59"/>
      <c r="AB109" s="54"/>
    </row>
    <row r="110" spans="1:28">
      <c r="A110" s="57"/>
      <c r="B110" s="54"/>
      <c r="C110" s="54"/>
      <c r="D110" s="70"/>
      <c r="E110" s="58"/>
      <c r="F110" s="58"/>
      <c r="G110" s="58"/>
      <c r="H110" s="58"/>
      <c r="I110" s="58"/>
      <c r="J110" s="58"/>
      <c r="K110" s="58"/>
      <c r="L110" s="58"/>
      <c r="M110" s="58"/>
      <c r="N110" s="58"/>
      <c r="O110" s="58"/>
      <c r="P110" s="58"/>
      <c r="Q110" s="58"/>
      <c r="R110" s="58"/>
      <c r="S110" s="58"/>
      <c r="T110" s="58"/>
      <c r="U110" s="58"/>
      <c r="V110" s="58"/>
      <c r="W110" s="58"/>
      <c r="X110" s="58"/>
      <c r="Y110" s="58"/>
      <c r="Z110" s="58"/>
      <c r="AA110" s="59"/>
      <c r="AB110" s="54"/>
    </row>
    <row r="111" spans="1:28">
      <c r="A111" s="57"/>
      <c r="B111" s="54"/>
      <c r="C111" s="54"/>
      <c r="D111" s="70"/>
      <c r="E111" s="58"/>
      <c r="F111" s="58"/>
      <c r="G111" s="58"/>
      <c r="H111" s="58"/>
      <c r="I111" s="58"/>
      <c r="J111" s="58"/>
      <c r="K111" s="58"/>
      <c r="L111" s="58"/>
      <c r="M111" s="58"/>
      <c r="N111" s="58"/>
      <c r="O111" s="58"/>
      <c r="P111" s="58"/>
      <c r="Q111" s="58"/>
      <c r="R111" s="58"/>
      <c r="S111" s="58"/>
      <c r="T111" s="58"/>
      <c r="U111" s="58"/>
      <c r="V111" s="58"/>
      <c r="W111" s="58"/>
      <c r="X111" s="58"/>
      <c r="Y111" s="58"/>
      <c r="Z111" s="58"/>
      <c r="AA111" s="59"/>
      <c r="AB111" s="54"/>
    </row>
    <row r="112" spans="1:28">
      <c r="A112" s="57"/>
      <c r="B112" s="54"/>
      <c r="C112" s="54"/>
      <c r="D112" s="70"/>
      <c r="E112" s="58"/>
      <c r="F112" s="58"/>
      <c r="G112" s="58"/>
      <c r="H112" s="58"/>
      <c r="I112" s="58"/>
      <c r="J112" s="58"/>
      <c r="K112" s="58"/>
      <c r="L112" s="58"/>
      <c r="M112" s="58"/>
      <c r="N112" s="58"/>
      <c r="O112" s="58"/>
      <c r="P112" s="58"/>
      <c r="Q112" s="58"/>
      <c r="R112" s="58"/>
      <c r="S112" s="58"/>
      <c r="T112" s="58"/>
      <c r="U112" s="58"/>
      <c r="V112" s="58"/>
      <c r="W112" s="58"/>
      <c r="X112" s="58"/>
      <c r="Y112" s="58"/>
      <c r="Z112" s="58"/>
      <c r="AA112" s="59"/>
      <c r="AB112" s="54"/>
    </row>
    <row r="113" spans="1:28">
      <c r="A113" s="57"/>
      <c r="B113" s="54"/>
      <c r="C113" s="54"/>
      <c r="D113" s="70"/>
      <c r="E113" s="58"/>
      <c r="F113" s="58"/>
      <c r="G113" s="58"/>
      <c r="H113" s="58"/>
      <c r="I113" s="58"/>
      <c r="J113" s="58"/>
      <c r="K113" s="58"/>
      <c r="L113" s="58"/>
      <c r="M113" s="58"/>
      <c r="N113" s="58"/>
      <c r="O113" s="58"/>
      <c r="P113" s="58"/>
      <c r="Q113" s="58"/>
      <c r="R113" s="58"/>
      <c r="S113" s="58"/>
      <c r="T113" s="58"/>
      <c r="U113" s="58"/>
      <c r="V113" s="58"/>
      <c r="W113" s="58"/>
      <c r="X113" s="58"/>
      <c r="Y113" s="58"/>
      <c r="Z113" s="58"/>
      <c r="AA113" s="59"/>
      <c r="AB113" s="54"/>
    </row>
    <row r="114" spans="1:28">
      <c r="A114" s="57"/>
      <c r="B114" s="54"/>
      <c r="C114" s="54"/>
      <c r="D114" s="70"/>
      <c r="E114" s="58"/>
      <c r="F114" s="58"/>
      <c r="G114" s="58"/>
      <c r="H114" s="58"/>
      <c r="I114" s="58"/>
      <c r="J114" s="58"/>
      <c r="K114" s="58"/>
      <c r="L114" s="58"/>
      <c r="M114" s="58"/>
      <c r="N114" s="58"/>
      <c r="O114" s="58"/>
      <c r="P114" s="58"/>
      <c r="Q114" s="58"/>
      <c r="R114" s="58"/>
      <c r="S114" s="58"/>
      <c r="T114" s="58"/>
      <c r="U114" s="58"/>
      <c r="V114" s="58"/>
      <c r="W114" s="58"/>
      <c r="X114" s="58"/>
      <c r="Y114" s="58"/>
      <c r="Z114" s="58"/>
      <c r="AA114" s="59"/>
      <c r="AB114" s="54"/>
    </row>
    <row r="115" spans="1:28">
      <c r="A115" s="57"/>
      <c r="B115" s="54"/>
      <c r="C115" s="54"/>
      <c r="D115" s="70"/>
      <c r="E115" s="58"/>
      <c r="F115" s="58"/>
      <c r="G115" s="58"/>
      <c r="H115" s="58"/>
      <c r="I115" s="58"/>
      <c r="J115" s="58"/>
      <c r="K115" s="58"/>
      <c r="L115" s="58"/>
      <c r="M115" s="58"/>
      <c r="N115" s="58"/>
      <c r="O115" s="58"/>
      <c r="P115" s="58"/>
      <c r="Q115" s="58"/>
      <c r="R115" s="58"/>
      <c r="S115" s="58"/>
      <c r="T115" s="58"/>
      <c r="U115" s="58"/>
      <c r="V115" s="58"/>
      <c r="W115" s="58"/>
      <c r="X115" s="58"/>
      <c r="Y115" s="58"/>
      <c r="Z115" s="58"/>
      <c r="AA115" s="59"/>
      <c r="AB115" s="54"/>
    </row>
    <row r="116" spans="1:28">
      <c r="A116" s="57"/>
      <c r="B116" s="54"/>
      <c r="C116" s="78"/>
      <c r="D116" s="70"/>
      <c r="E116" s="58"/>
      <c r="F116" s="58"/>
      <c r="G116" s="58"/>
      <c r="H116" s="58"/>
      <c r="I116" s="58"/>
      <c r="J116" s="58"/>
      <c r="K116" s="58"/>
      <c r="L116" s="58"/>
      <c r="M116" s="58"/>
      <c r="N116" s="58"/>
      <c r="O116" s="58"/>
      <c r="P116" s="58"/>
      <c r="Q116" s="58"/>
      <c r="R116" s="58"/>
      <c r="S116" s="58"/>
      <c r="T116" s="58"/>
      <c r="U116" s="58"/>
      <c r="V116" s="58"/>
      <c r="W116" s="58"/>
      <c r="X116" s="58"/>
      <c r="Y116" s="58"/>
      <c r="Z116" s="58"/>
      <c r="AA116" s="59"/>
      <c r="AB116" s="54"/>
    </row>
    <row r="117" spans="1:28" ht="16.5" thickBot="1">
      <c r="A117" s="71"/>
      <c r="B117" s="72" t="s">
        <v>873</v>
      </c>
      <c r="C117" s="77"/>
      <c r="D117" s="73">
        <f>SUM(D108:D116)</f>
        <v>0</v>
      </c>
      <c r="E117" s="73">
        <f t="shared" ref="E117:Y117" si="13">SUM(E108:E116)</f>
        <v>0</v>
      </c>
      <c r="F117" s="73">
        <f t="shared" si="13"/>
        <v>0</v>
      </c>
      <c r="G117" s="73">
        <f t="shared" si="13"/>
        <v>0</v>
      </c>
      <c r="H117" s="73">
        <f t="shared" si="13"/>
        <v>0</v>
      </c>
      <c r="I117" s="73">
        <f t="shared" si="13"/>
        <v>0</v>
      </c>
      <c r="J117" s="73">
        <f t="shared" si="13"/>
        <v>0</v>
      </c>
      <c r="K117" s="73">
        <f t="shared" si="13"/>
        <v>0</v>
      </c>
      <c r="L117" s="73">
        <f t="shared" si="13"/>
        <v>0</v>
      </c>
      <c r="M117" s="73">
        <f t="shared" si="13"/>
        <v>0</v>
      </c>
      <c r="N117" s="73">
        <f t="shared" si="13"/>
        <v>0</v>
      </c>
      <c r="O117" s="73">
        <f t="shared" si="13"/>
        <v>0</v>
      </c>
      <c r="P117" s="73">
        <f t="shared" si="13"/>
        <v>0</v>
      </c>
      <c r="Q117" s="73">
        <f t="shared" si="13"/>
        <v>0</v>
      </c>
      <c r="R117" s="73">
        <f t="shared" si="13"/>
        <v>0</v>
      </c>
      <c r="S117" s="73">
        <f t="shared" si="13"/>
        <v>0</v>
      </c>
      <c r="T117" s="73">
        <f t="shared" si="13"/>
        <v>0</v>
      </c>
      <c r="U117" s="73">
        <f t="shared" si="13"/>
        <v>0</v>
      </c>
      <c r="V117" s="73">
        <f t="shared" si="13"/>
        <v>0</v>
      </c>
      <c r="W117" s="73">
        <f t="shared" si="13"/>
        <v>0</v>
      </c>
      <c r="X117" s="73">
        <f t="shared" si="13"/>
        <v>0</v>
      </c>
      <c r="Y117" s="73">
        <f t="shared" si="13"/>
        <v>0</v>
      </c>
      <c r="Z117" s="74"/>
      <c r="AA117" s="75">
        <f>SUM(E117:Y117)</f>
        <v>0</v>
      </c>
      <c r="AB117" s="47"/>
    </row>
    <row r="118" spans="1:28" ht="16.5" thickTop="1">
      <c r="A118" s="57"/>
      <c r="B118" s="54"/>
      <c r="C118" s="78"/>
      <c r="D118" s="70"/>
      <c r="E118" s="58"/>
      <c r="F118" s="58"/>
      <c r="G118" s="58"/>
      <c r="H118" s="58"/>
      <c r="I118" s="58"/>
      <c r="J118" s="58"/>
      <c r="K118" s="58"/>
      <c r="L118" s="58"/>
      <c r="M118" s="58"/>
      <c r="N118" s="58"/>
      <c r="O118" s="58"/>
      <c r="P118" s="58"/>
      <c r="Q118" s="58"/>
      <c r="R118" s="58"/>
      <c r="S118" s="58"/>
      <c r="T118" s="58"/>
      <c r="U118" s="58"/>
      <c r="V118" s="58"/>
      <c r="W118" s="58"/>
      <c r="X118" s="58"/>
      <c r="Y118" s="58"/>
      <c r="Z118" s="58"/>
      <c r="AA118" s="76" t="str">
        <f>IF(AA117=D117,"OK","ERROR")</f>
        <v>OK</v>
      </c>
      <c r="AB118" s="47"/>
    </row>
    <row r="119" spans="1:28">
      <c r="A119" s="57"/>
      <c r="B119" s="54"/>
      <c r="C119" s="78"/>
      <c r="D119" s="70"/>
      <c r="E119" s="58"/>
      <c r="F119" s="58"/>
      <c r="G119" s="58"/>
      <c r="H119" s="58"/>
      <c r="I119" s="58"/>
      <c r="J119" s="58"/>
      <c r="K119" s="58"/>
      <c r="L119" s="58"/>
      <c r="M119" s="58"/>
      <c r="N119" s="58"/>
      <c r="O119" s="58"/>
      <c r="P119" s="58"/>
      <c r="Q119" s="58"/>
      <c r="R119" s="58"/>
      <c r="S119" s="58"/>
      <c r="T119" s="58"/>
      <c r="U119" s="58"/>
      <c r="V119" s="58"/>
      <c r="W119" s="58"/>
      <c r="X119" s="58"/>
      <c r="Y119" s="58"/>
      <c r="Z119" s="58"/>
      <c r="AA119" s="59"/>
      <c r="AB119" s="47"/>
    </row>
    <row r="120" spans="1:28" ht="16.5" thickBot="1">
      <c r="A120" s="79"/>
      <c r="B120" s="80" t="s">
        <v>874</v>
      </c>
      <c r="C120" s="81"/>
      <c r="D120" s="82">
        <f t="shared" ref="D120:Y120" si="14">D117+D107</f>
        <v>0</v>
      </c>
      <c r="E120" s="82">
        <f t="shared" si="14"/>
        <v>0</v>
      </c>
      <c r="F120" s="82">
        <f t="shared" si="14"/>
        <v>0</v>
      </c>
      <c r="G120" s="82">
        <f t="shared" si="14"/>
        <v>0</v>
      </c>
      <c r="H120" s="82">
        <f t="shared" si="14"/>
        <v>0</v>
      </c>
      <c r="I120" s="82">
        <f t="shared" si="14"/>
        <v>0</v>
      </c>
      <c r="J120" s="82">
        <f t="shared" si="14"/>
        <v>0</v>
      </c>
      <c r="K120" s="82">
        <f t="shared" si="14"/>
        <v>0</v>
      </c>
      <c r="L120" s="82">
        <f t="shared" si="14"/>
        <v>0</v>
      </c>
      <c r="M120" s="82">
        <f t="shared" si="14"/>
        <v>0</v>
      </c>
      <c r="N120" s="82">
        <f t="shared" si="14"/>
        <v>0</v>
      </c>
      <c r="O120" s="82">
        <f t="shared" si="14"/>
        <v>0</v>
      </c>
      <c r="P120" s="82">
        <f t="shared" si="14"/>
        <v>0</v>
      </c>
      <c r="Q120" s="82">
        <f t="shared" si="14"/>
        <v>0</v>
      </c>
      <c r="R120" s="82">
        <f t="shared" si="14"/>
        <v>0</v>
      </c>
      <c r="S120" s="82">
        <f t="shared" si="14"/>
        <v>0</v>
      </c>
      <c r="T120" s="82">
        <f t="shared" si="14"/>
        <v>0</v>
      </c>
      <c r="U120" s="82">
        <f t="shared" si="14"/>
        <v>0</v>
      </c>
      <c r="V120" s="82">
        <f t="shared" si="14"/>
        <v>0</v>
      </c>
      <c r="W120" s="82">
        <f t="shared" si="14"/>
        <v>0</v>
      </c>
      <c r="X120" s="82">
        <f t="shared" si="14"/>
        <v>0</v>
      </c>
      <c r="Y120" s="82">
        <f t="shared" si="14"/>
        <v>0</v>
      </c>
      <c r="Z120" s="83"/>
      <c r="AA120" s="83"/>
      <c r="AB120" s="47"/>
    </row>
    <row r="121" spans="1:28" ht="16.5" thickTop="1">
      <c r="A121" s="57"/>
      <c r="B121" s="54"/>
      <c r="C121" s="54"/>
      <c r="D121" s="70"/>
      <c r="E121" s="58"/>
      <c r="F121" s="58"/>
      <c r="G121" s="58"/>
      <c r="H121" s="58"/>
      <c r="I121" s="58"/>
      <c r="J121" s="58"/>
      <c r="K121" s="58"/>
      <c r="L121" s="58"/>
      <c r="M121" s="58"/>
      <c r="N121" s="58"/>
      <c r="O121" s="58"/>
      <c r="P121" s="58"/>
      <c r="Q121" s="58"/>
      <c r="R121" s="58"/>
      <c r="S121" s="58"/>
      <c r="T121" s="58"/>
      <c r="U121" s="58"/>
      <c r="V121" s="58"/>
      <c r="W121" s="58"/>
      <c r="X121" s="58"/>
      <c r="Y121" s="58"/>
      <c r="Z121" s="58"/>
      <c r="AA121" s="76"/>
      <c r="AB121" s="47"/>
    </row>
    <row r="122" spans="1:28">
      <c r="A122" s="57"/>
      <c r="B122" s="54"/>
      <c r="C122" s="78"/>
      <c r="D122" s="70"/>
      <c r="E122" s="58"/>
      <c r="F122" s="58"/>
      <c r="G122" s="58"/>
      <c r="H122" s="58"/>
      <c r="I122" s="58"/>
      <c r="J122" s="58"/>
      <c r="K122" s="58"/>
      <c r="L122" s="58"/>
      <c r="M122" s="58"/>
      <c r="N122" s="58"/>
      <c r="O122" s="58"/>
      <c r="P122" s="58"/>
      <c r="Q122" s="58"/>
      <c r="R122" s="58"/>
      <c r="S122" s="58"/>
      <c r="T122" s="58"/>
      <c r="U122" s="58"/>
      <c r="V122" s="58"/>
      <c r="W122" s="58"/>
      <c r="X122" s="58"/>
      <c r="Y122" s="58"/>
      <c r="Z122" s="58"/>
      <c r="AA122" s="59"/>
      <c r="AB122" s="54"/>
    </row>
    <row r="123" spans="1:28">
      <c r="A123" s="57"/>
      <c r="B123" s="54"/>
      <c r="C123" s="54"/>
      <c r="D123" s="70"/>
      <c r="E123" s="58"/>
      <c r="F123" s="58"/>
      <c r="G123" s="58"/>
      <c r="H123" s="58"/>
      <c r="I123" s="58"/>
      <c r="J123" s="58"/>
      <c r="K123" s="58"/>
      <c r="L123" s="58"/>
      <c r="M123" s="58"/>
      <c r="N123" s="58"/>
      <c r="O123" s="58"/>
      <c r="P123" s="58"/>
      <c r="Q123" s="58"/>
      <c r="R123" s="58"/>
      <c r="S123" s="58"/>
      <c r="T123" s="58"/>
      <c r="U123" s="58"/>
      <c r="V123" s="58"/>
      <c r="W123" s="58"/>
      <c r="X123" s="58"/>
      <c r="Y123" s="58"/>
      <c r="Z123" s="58"/>
      <c r="AA123" s="59"/>
      <c r="AB123" s="54"/>
    </row>
    <row r="124" spans="1:28">
      <c r="A124" s="57"/>
      <c r="B124" s="54"/>
      <c r="C124" s="54"/>
      <c r="D124" s="70"/>
      <c r="E124" s="58"/>
      <c r="F124" s="58"/>
      <c r="G124" s="58"/>
      <c r="H124" s="58"/>
      <c r="I124" s="58"/>
      <c r="J124" s="58"/>
      <c r="K124" s="58"/>
      <c r="L124" s="58"/>
      <c r="M124" s="58"/>
      <c r="N124" s="58"/>
      <c r="O124" s="58"/>
      <c r="P124" s="58"/>
      <c r="Q124" s="58"/>
      <c r="R124" s="58"/>
      <c r="S124" s="58"/>
      <c r="T124" s="58"/>
      <c r="U124" s="58"/>
      <c r="V124" s="58"/>
      <c r="W124" s="58"/>
      <c r="X124" s="58"/>
      <c r="Y124" s="58"/>
      <c r="Z124" s="58"/>
      <c r="AA124" s="59"/>
      <c r="AB124" s="54"/>
    </row>
    <row r="125" spans="1:28">
      <c r="A125" s="57"/>
      <c r="B125" s="54"/>
      <c r="C125" s="54"/>
      <c r="D125" s="70"/>
      <c r="E125" s="58"/>
      <c r="F125" s="58"/>
      <c r="G125" s="58"/>
      <c r="H125" s="58"/>
      <c r="I125" s="58"/>
      <c r="J125" s="58"/>
      <c r="K125" s="58"/>
      <c r="L125" s="58"/>
      <c r="M125" s="58"/>
      <c r="N125" s="58"/>
      <c r="O125" s="58"/>
      <c r="P125" s="58"/>
      <c r="Q125" s="58"/>
      <c r="R125" s="58"/>
      <c r="S125" s="58"/>
      <c r="T125" s="58"/>
      <c r="U125" s="58"/>
      <c r="V125" s="58"/>
      <c r="W125" s="58"/>
      <c r="X125" s="58"/>
      <c r="Y125" s="58"/>
      <c r="Z125" s="58"/>
      <c r="AA125" s="59"/>
      <c r="AB125" s="54"/>
    </row>
    <row r="126" spans="1:28">
      <c r="A126" s="57"/>
      <c r="B126" s="54"/>
      <c r="C126" s="54"/>
      <c r="D126" s="70"/>
      <c r="E126" s="58"/>
      <c r="F126" s="58"/>
      <c r="G126" s="58"/>
      <c r="H126" s="58"/>
      <c r="I126" s="58"/>
      <c r="J126" s="58"/>
      <c r="K126" s="58"/>
      <c r="L126" s="58"/>
      <c r="M126" s="58"/>
      <c r="N126" s="58"/>
      <c r="O126" s="58"/>
      <c r="P126" s="58"/>
      <c r="Q126" s="58"/>
      <c r="R126" s="58"/>
      <c r="S126" s="58"/>
      <c r="T126" s="58"/>
      <c r="U126" s="58"/>
      <c r="V126" s="58"/>
      <c r="W126" s="58"/>
      <c r="X126" s="58"/>
      <c r="Y126" s="58"/>
      <c r="Z126" s="58"/>
      <c r="AA126" s="59"/>
      <c r="AB126" s="54"/>
    </row>
    <row r="127" spans="1:28">
      <c r="A127" s="57"/>
      <c r="B127" s="54"/>
      <c r="C127" s="54"/>
      <c r="D127" s="70"/>
      <c r="E127" s="58"/>
      <c r="F127" s="58"/>
      <c r="G127" s="58"/>
      <c r="H127" s="58"/>
      <c r="I127" s="58"/>
      <c r="J127" s="58"/>
      <c r="K127" s="58"/>
      <c r="L127" s="58"/>
      <c r="M127" s="58"/>
      <c r="N127" s="58"/>
      <c r="O127" s="58"/>
      <c r="P127" s="58"/>
      <c r="Q127" s="58"/>
      <c r="R127" s="58"/>
      <c r="S127" s="58"/>
      <c r="T127" s="58"/>
      <c r="U127" s="58"/>
      <c r="V127" s="58"/>
      <c r="W127" s="58"/>
      <c r="X127" s="58"/>
      <c r="Y127" s="58"/>
      <c r="Z127" s="58"/>
      <c r="AA127" s="59"/>
      <c r="AB127" s="54"/>
    </row>
    <row r="128" spans="1:28">
      <c r="A128" s="57"/>
      <c r="B128" s="54"/>
      <c r="C128" s="54"/>
      <c r="D128" s="70"/>
      <c r="E128" s="58"/>
      <c r="F128" s="58"/>
      <c r="G128" s="58"/>
      <c r="H128" s="58"/>
      <c r="I128" s="58"/>
      <c r="J128" s="58"/>
      <c r="K128" s="58"/>
      <c r="L128" s="58"/>
      <c r="M128" s="58"/>
      <c r="N128" s="58"/>
      <c r="O128" s="58"/>
      <c r="P128" s="58"/>
      <c r="Q128" s="58"/>
      <c r="R128" s="58"/>
      <c r="S128" s="58"/>
      <c r="T128" s="58"/>
      <c r="U128" s="58"/>
      <c r="V128" s="58"/>
      <c r="W128" s="58"/>
      <c r="X128" s="58"/>
      <c r="Y128" s="58"/>
      <c r="Z128" s="58"/>
      <c r="AA128" s="59"/>
      <c r="AB128" s="54"/>
    </row>
    <row r="129" spans="1:28">
      <c r="A129" s="57"/>
      <c r="B129" s="54"/>
      <c r="C129" s="54"/>
      <c r="D129" s="70"/>
      <c r="E129" s="58"/>
      <c r="F129" s="58"/>
      <c r="G129" s="58"/>
      <c r="H129" s="58"/>
      <c r="I129" s="58"/>
      <c r="J129" s="58"/>
      <c r="K129" s="58"/>
      <c r="L129" s="58"/>
      <c r="M129" s="58"/>
      <c r="N129" s="58"/>
      <c r="O129" s="58"/>
      <c r="P129" s="58"/>
      <c r="Q129" s="58"/>
      <c r="R129" s="58"/>
      <c r="S129" s="58"/>
      <c r="T129" s="58"/>
      <c r="U129" s="58"/>
      <c r="V129" s="58"/>
      <c r="W129" s="58"/>
      <c r="X129" s="58"/>
      <c r="Y129" s="58"/>
      <c r="Z129" s="58"/>
      <c r="AA129" s="59"/>
      <c r="AB129" s="54"/>
    </row>
    <row r="130" spans="1:28">
      <c r="A130" s="57"/>
      <c r="B130" s="54"/>
      <c r="C130" s="54"/>
      <c r="D130" s="70"/>
      <c r="E130" s="58"/>
      <c r="F130" s="58"/>
      <c r="G130" s="58"/>
      <c r="H130" s="58"/>
      <c r="I130" s="58"/>
      <c r="J130" s="58"/>
      <c r="K130" s="58"/>
      <c r="L130" s="58"/>
      <c r="M130" s="58"/>
      <c r="N130" s="58"/>
      <c r="O130" s="58"/>
      <c r="P130" s="58"/>
      <c r="Q130" s="58"/>
      <c r="R130" s="58"/>
      <c r="S130" s="58"/>
      <c r="T130" s="58"/>
      <c r="U130" s="58"/>
      <c r="V130" s="58"/>
      <c r="W130" s="58"/>
      <c r="X130" s="58"/>
      <c r="Y130" s="58"/>
      <c r="Z130" s="58"/>
      <c r="AA130" s="59"/>
      <c r="AB130" s="54"/>
    </row>
    <row r="131" spans="1:28" ht="16.5" thickBot="1">
      <c r="A131" s="71"/>
      <c r="B131" s="72" t="s">
        <v>875</v>
      </c>
      <c r="C131" s="72"/>
      <c r="D131" s="73">
        <f>SUM(D121:D130)</f>
        <v>0</v>
      </c>
      <c r="E131" s="73">
        <f t="shared" ref="E131:Y131" si="15">SUM(E121:E130)</f>
        <v>0</v>
      </c>
      <c r="F131" s="73">
        <f t="shared" si="15"/>
        <v>0</v>
      </c>
      <c r="G131" s="73">
        <f t="shared" si="15"/>
        <v>0</v>
      </c>
      <c r="H131" s="73">
        <f t="shared" si="15"/>
        <v>0</v>
      </c>
      <c r="I131" s="73">
        <f t="shared" si="15"/>
        <v>0</v>
      </c>
      <c r="J131" s="73">
        <f t="shared" si="15"/>
        <v>0</v>
      </c>
      <c r="K131" s="73">
        <f t="shared" si="15"/>
        <v>0</v>
      </c>
      <c r="L131" s="73">
        <f t="shared" si="15"/>
        <v>0</v>
      </c>
      <c r="M131" s="73">
        <f t="shared" si="15"/>
        <v>0</v>
      </c>
      <c r="N131" s="73">
        <f t="shared" si="15"/>
        <v>0</v>
      </c>
      <c r="O131" s="73">
        <f t="shared" si="15"/>
        <v>0</v>
      </c>
      <c r="P131" s="73">
        <f t="shared" si="15"/>
        <v>0</v>
      </c>
      <c r="Q131" s="73">
        <f t="shared" si="15"/>
        <v>0</v>
      </c>
      <c r="R131" s="73">
        <f t="shared" si="15"/>
        <v>0</v>
      </c>
      <c r="S131" s="73">
        <f t="shared" si="15"/>
        <v>0</v>
      </c>
      <c r="T131" s="73">
        <f t="shared" si="15"/>
        <v>0</v>
      </c>
      <c r="U131" s="73">
        <f t="shared" si="15"/>
        <v>0</v>
      </c>
      <c r="V131" s="73">
        <f t="shared" si="15"/>
        <v>0</v>
      </c>
      <c r="W131" s="73">
        <f t="shared" si="15"/>
        <v>0</v>
      </c>
      <c r="X131" s="73">
        <f t="shared" si="15"/>
        <v>0</v>
      </c>
      <c r="Y131" s="73">
        <f t="shared" si="15"/>
        <v>0</v>
      </c>
      <c r="Z131" s="74"/>
      <c r="AA131" s="75">
        <f>SUM(E131:Y131)</f>
        <v>0</v>
      </c>
      <c r="AB131" s="47"/>
    </row>
    <row r="132" spans="1:28" ht="16.5" thickTop="1">
      <c r="A132" s="57"/>
      <c r="B132" s="54"/>
      <c r="C132" s="54"/>
      <c r="D132" s="70"/>
      <c r="E132" s="58"/>
      <c r="F132" s="58"/>
      <c r="G132" s="58"/>
      <c r="H132" s="58"/>
      <c r="I132" s="58"/>
      <c r="J132" s="58"/>
      <c r="K132" s="58"/>
      <c r="L132" s="58"/>
      <c r="M132" s="58"/>
      <c r="N132" s="58"/>
      <c r="O132" s="58"/>
      <c r="P132" s="58"/>
      <c r="Q132" s="58"/>
      <c r="R132" s="58"/>
      <c r="S132" s="58"/>
      <c r="T132" s="58"/>
      <c r="U132" s="58"/>
      <c r="V132" s="58"/>
      <c r="W132" s="58"/>
      <c r="X132" s="58"/>
      <c r="Y132" s="58"/>
      <c r="Z132" s="58"/>
      <c r="AA132" s="76" t="str">
        <f>IF(AA131=D131,"OK","ERROR")</f>
        <v>OK</v>
      </c>
      <c r="AB132" s="47"/>
    </row>
    <row r="133" spans="1:28">
      <c r="A133" s="57"/>
      <c r="B133" s="54"/>
      <c r="C133" s="78"/>
      <c r="D133" s="70"/>
      <c r="E133" s="58"/>
      <c r="F133" s="58"/>
      <c r="G133" s="58"/>
      <c r="H133" s="58"/>
      <c r="I133" s="58"/>
      <c r="J133" s="58"/>
      <c r="K133" s="58"/>
      <c r="L133" s="58"/>
      <c r="M133" s="58"/>
      <c r="N133" s="58"/>
      <c r="O133" s="58"/>
      <c r="P133" s="58"/>
      <c r="Q133" s="58"/>
      <c r="R133" s="58"/>
      <c r="S133" s="58"/>
      <c r="T133" s="58"/>
      <c r="U133" s="58"/>
      <c r="V133" s="58"/>
      <c r="W133" s="58"/>
      <c r="X133" s="58"/>
      <c r="Y133" s="58"/>
      <c r="Z133" s="58"/>
      <c r="AA133" s="59"/>
      <c r="AB133" s="54"/>
    </row>
    <row r="134" spans="1:28">
      <c r="A134" s="57"/>
      <c r="B134" s="54"/>
      <c r="C134" s="54"/>
      <c r="D134" s="70"/>
      <c r="E134" s="58"/>
      <c r="F134" s="58"/>
      <c r="G134" s="58"/>
      <c r="H134" s="58"/>
      <c r="I134" s="58"/>
      <c r="J134" s="58"/>
      <c r="K134" s="58"/>
      <c r="L134" s="58"/>
      <c r="M134" s="58"/>
      <c r="N134" s="58"/>
      <c r="O134" s="58"/>
      <c r="P134" s="58"/>
      <c r="Q134" s="58"/>
      <c r="R134" s="58"/>
      <c r="S134" s="58"/>
      <c r="T134" s="58"/>
      <c r="U134" s="58"/>
      <c r="V134" s="58"/>
      <c r="W134" s="58"/>
      <c r="X134" s="58"/>
      <c r="Y134" s="58"/>
      <c r="Z134" s="58"/>
      <c r="AA134" s="59"/>
      <c r="AB134" s="54"/>
    </row>
    <row r="135" spans="1:28">
      <c r="A135" s="57"/>
      <c r="B135" s="54"/>
      <c r="C135" s="54"/>
      <c r="D135" s="70"/>
      <c r="E135" s="58"/>
      <c r="F135" s="58"/>
      <c r="G135" s="58"/>
      <c r="H135" s="58"/>
      <c r="I135" s="58"/>
      <c r="J135" s="58"/>
      <c r="K135" s="58"/>
      <c r="L135" s="58"/>
      <c r="M135" s="58"/>
      <c r="N135" s="58"/>
      <c r="O135" s="58"/>
      <c r="P135" s="58"/>
      <c r="Q135" s="58"/>
      <c r="R135" s="58"/>
      <c r="S135" s="58"/>
      <c r="T135" s="58"/>
      <c r="U135" s="58"/>
      <c r="V135" s="58"/>
      <c r="W135" s="58"/>
      <c r="X135" s="58"/>
      <c r="Y135" s="58"/>
      <c r="Z135" s="58"/>
      <c r="AA135" s="59"/>
      <c r="AB135" s="54"/>
    </row>
    <row r="136" spans="1:28">
      <c r="A136" s="57"/>
      <c r="B136" s="54"/>
      <c r="C136" s="54"/>
      <c r="D136" s="70"/>
      <c r="E136" s="58"/>
      <c r="F136" s="58"/>
      <c r="G136" s="58"/>
      <c r="H136" s="58"/>
      <c r="I136" s="58"/>
      <c r="J136" s="58"/>
      <c r="K136" s="58"/>
      <c r="L136" s="58"/>
      <c r="M136" s="58"/>
      <c r="N136" s="58"/>
      <c r="O136" s="58"/>
      <c r="P136" s="58"/>
      <c r="Q136" s="58"/>
      <c r="R136" s="58"/>
      <c r="S136" s="58"/>
      <c r="T136" s="58"/>
      <c r="U136" s="58"/>
      <c r="V136" s="58"/>
      <c r="W136" s="58"/>
      <c r="X136" s="58"/>
      <c r="Y136" s="58"/>
      <c r="Z136" s="58"/>
      <c r="AA136" s="59"/>
      <c r="AB136" s="54"/>
    </row>
    <row r="137" spans="1:28">
      <c r="A137" s="57"/>
      <c r="B137" s="54"/>
      <c r="C137" s="54"/>
      <c r="D137" s="70"/>
      <c r="E137" s="58"/>
      <c r="F137" s="58"/>
      <c r="G137" s="58"/>
      <c r="H137" s="58"/>
      <c r="I137" s="58"/>
      <c r="J137" s="58"/>
      <c r="K137" s="58"/>
      <c r="L137" s="58"/>
      <c r="M137" s="58"/>
      <c r="N137" s="58"/>
      <c r="O137" s="58"/>
      <c r="P137" s="58"/>
      <c r="Q137" s="58"/>
      <c r="R137" s="58"/>
      <c r="S137" s="58"/>
      <c r="T137" s="58"/>
      <c r="U137" s="58"/>
      <c r="V137" s="58"/>
      <c r="W137" s="58"/>
      <c r="X137" s="58"/>
      <c r="Y137" s="58"/>
      <c r="Z137" s="58"/>
      <c r="AA137" s="59"/>
      <c r="AB137" s="54"/>
    </row>
    <row r="138" spans="1:28">
      <c r="A138" s="57"/>
      <c r="B138" s="54"/>
      <c r="C138" s="78"/>
      <c r="D138" s="70"/>
      <c r="E138" s="58"/>
      <c r="F138" s="58"/>
      <c r="G138" s="58"/>
      <c r="H138" s="58"/>
      <c r="I138" s="58"/>
      <c r="J138" s="58"/>
      <c r="K138" s="58"/>
      <c r="L138" s="58"/>
      <c r="M138" s="58"/>
      <c r="N138" s="58"/>
      <c r="O138" s="58"/>
      <c r="P138" s="58"/>
      <c r="Q138" s="58"/>
      <c r="R138" s="58"/>
      <c r="S138" s="58"/>
      <c r="T138" s="58"/>
      <c r="U138" s="58"/>
      <c r="V138" s="58"/>
      <c r="W138" s="58"/>
      <c r="X138" s="58"/>
      <c r="Y138" s="58"/>
      <c r="Z138" s="58"/>
      <c r="AA138" s="59"/>
      <c r="AB138" s="47"/>
    </row>
    <row r="139" spans="1:28">
      <c r="A139" s="57"/>
      <c r="B139" s="54"/>
      <c r="C139" s="78"/>
      <c r="D139" s="70"/>
      <c r="E139" s="58"/>
      <c r="F139" s="58"/>
      <c r="G139" s="58"/>
      <c r="H139" s="58"/>
      <c r="I139" s="58"/>
      <c r="J139" s="58"/>
      <c r="K139" s="58"/>
      <c r="L139" s="58"/>
      <c r="M139" s="58"/>
      <c r="N139" s="58"/>
      <c r="O139" s="58"/>
      <c r="P139" s="58"/>
      <c r="Q139" s="58"/>
      <c r="R139" s="58"/>
      <c r="S139" s="58"/>
      <c r="T139" s="58"/>
      <c r="U139" s="58"/>
      <c r="V139" s="58"/>
      <c r="W139" s="58"/>
      <c r="X139" s="58"/>
      <c r="Y139" s="58"/>
      <c r="Z139" s="58"/>
      <c r="AA139" s="59"/>
      <c r="AB139" s="47"/>
    </row>
    <row r="140" spans="1:28" ht="16.5" thickBot="1">
      <c r="A140" s="71"/>
      <c r="B140" s="72" t="s">
        <v>876</v>
      </c>
      <c r="C140" s="77"/>
      <c r="D140" s="73">
        <f>SUM(D132:D139)</f>
        <v>0</v>
      </c>
      <c r="E140" s="73">
        <f t="shared" ref="E140:Y140" si="16">SUM(E132:E139)</f>
        <v>0</v>
      </c>
      <c r="F140" s="73">
        <f t="shared" si="16"/>
        <v>0</v>
      </c>
      <c r="G140" s="73">
        <f t="shared" si="16"/>
        <v>0</v>
      </c>
      <c r="H140" s="73">
        <f t="shared" si="16"/>
        <v>0</v>
      </c>
      <c r="I140" s="73">
        <f t="shared" si="16"/>
        <v>0</v>
      </c>
      <c r="J140" s="73">
        <f t="shared" si="16"/>
        <v>0</v>
      </c>
      <c r="K140" s="73">
        <f t="shared" si="16"/>
        <v>0</v>
      </c>
      <c r="L140" s="73">
        <f t="shared" si="16"/>
        <v>0</v>
      </c>
      <c r="M140" s="73">
        <f t="shared" si="16"/>
        <v>0</v>
      </c>
      <c r="N140" s="73">
        <f t="shared" si="16"/>
        <v>0</v>
      </c>
      <c r="O140" s="73">
        <f t="shared" si="16"/>
        <v>0</v>
      </c>
      <c r="P140" s="73">
        <f t="shared" si="16"/>
        <v>0</v>
      </c>
      <c r="Q140" s="73">
        <f t="shared" si="16"/>
        <v>0</v>
      </c>
      <c r="R140" s="73">
        <f t="shared" si="16"/>
        <v>0</v>
      </c>
      <c r="S140" s="73">
        <f t="shared" si="16"/>
        <v>0</v>
      </c>
      <c r="T140" s="73">
        <f t="shared" si="16"/>
        <v>0</v>
      </c>
      <c r="U140" s="73">
        <f t="shared" si="16"/>
        <v>0</v>
      </c>
      <c r="V140" s="73">
        <f t="shared" si="16"/>
        <v>0</v>
      </c>
      <c r="W140" s="73">
        <f t="shared" si="16"/>
        <v>0</v>
      </c>
      <c r="X140" s="73">
        <f t="shared" si="16"/>
        <v>0</v>
      </c>
      <c r="Y140" s="73">
        <f t="shared" si="16"/>
        <v>0</v>
      </c>
      <c r="Z140" s="74"/>
      <c r="AA140" s="75">
        <f>SUM(E140:Y140)</f>
        <v>0</v>
      </c>
      <c r="AB140" s="47"/>
    </row>
    <row r="141" spans="1:28" ht="16.5" thickTop="1">
      <c r="A141" s="57"/>
      <c r="B141" s="54"/>
      <c r="C141" s="78"/>
      <c r="D141" s="70"/>
      <c r="E141" s="58"/>
      <c r="F141" s="58"/>
      <c r="G141" s="58"/>
      <c r="H141" s="58"/>
      <c r="I141" s="58"/>
      <c r="J141" s="58"/>
      <c r="K141" s="58"/>
      <c r="L141" s="58"/>
      <c r="M141" s="58"/>
      <c r="N141" s="58"/>
      <c r="O141" s="58"/>
      <c r="P141" s="58"/>
      <c r="Q141" s="58"/>
      <c r="R141" s="58"/>
      <c r="S141" s="58"/>
      <c r="T141" s="58"/>
      <c r="U141" s="58"/>
      <c r="V141" s="58"/>
      <c r="W141" s="58"/>
      <c r="X141" s="58"/>
      <c r="Y141" s="58"/>
      <c r="Z141" s="58"/>
      <c r="AA141" s="76" t="str">
        <f>IF(AA140=D140,"OK","ERROR")</f>
        <v>OK</v>
      </c>
      <c r="AB141" s="47"/>
    </row>
    <row r="142" spans="1:28">
      <c r="A142" s="57"/>
      <c r="B142" s="54"/>
      <c r="C142" s="78"/>
      <c r="D142" s="70"/>
      <c r="E142" s="58"/>
      <c r="F142" s="58"/>
      <c r="G142" s="58"/>
      <c r="H142" s="58"/>
      <c r="I142" s="58"/>
      <c r="J142" s="58"/>
      <c r="K142" s="58"/>
      <c r="L142" s="58"/>
      <c r="M142" s="58"/>
      <c r="N142" s="58"/>
      <c r="O142" s="58"/>
      <c r="P142" s="58"/>
      <c r="Q142" s="58"/>
      <c r="R142" s="58"/>
      <c r="S142" s="58"/>
      <c r="T142" s="58"/>
      <c r="U142" s="58"/>
      <c r="V142" s="58"/>
      <c r="W142" s="58"/>
      <c r="X142" s="58"/>
      <c r="Y142" s="58"/>
      <c r="Z142" s="58"/>
      <c r="AA142" s="59"/>
      <c r="AB142" s="47"/>
    </row>
    <row r="143" spans="1:28" ht="16.5" thickBot="1">
      <c r="A143" s="79"/>
      <c r="B143" s="80" t="s">
        <v>877</v>
      </c>
      <c r="C143" s="81"/>
      <c r="D143" s="82">
        <f>D140+D131</f>
        <v>0</v>
      </c>
      <c r="E143" s="82">
        <f t="shared" ref="E143:Y143" si="17">E140+E131</f>
        <v>0</v>
      </c>
      <c r="F143" s="82">
        <f t="shared" si="17"/>
        <v>0</v>
      </c>
      <c r="G143" s="82">
        <f t="shared" si="17"/>
        <v>0</v>
      </c>
      <c r="H143" s="82">
        <f t="shared" si="17"/>
        <v>0</v>
      </c>
      <c r="I143" s="82">
        <f t="shared" si="17"/>
        <v>0</v>
      </c>
      <c r="J143" s="82">
        <f t="shared" si="17"/>
        <v>0</v>
      </c>
      <c r="K143" s="82">
        <f t="shared" si="17"/>
        <v>0</v>
      </c>
      <c r="L143" s="82">
        <f t="shared" si="17"/>
        <v>0</v>
      </c>
      <c r="M143" s="82">
        <f t="shared" si="17"/>
        <v>0</v>
      </c>
      <c r="N143" s="82">
        <f t="shared" si="17"/>
        <v>0</v>
      </c>
      <c r="O143" s="82">
        <f t="shared" si="17"/>
        <v>0</v>
      </c>
      <c r="P143" s="82">
        <f t="shared" si="17"/>
        <v>0</v>
      </c>
      <c r="Q143" s="82">
        <f t="shared" si="17"/>
        <v>0</v>
      </c>
      <c r="R143" s="82">
        <f t="shared" si="17"/>
        <v>0</v>
      </c>
      <c r="S143" s="82">
        <f t="shared" si="17"/>
        <v>0</v>
      </c>
      <c r="T143" s="82">
        <f t="shared" si="17"/>
        <v>0</v>
      </c>
      <c r="U143" s="82">
        <f t="shared" si="17"/>
        <v>0</v>
      </c>
      <c r="V143" s="82">
        <f t="shared" si="17"/>
        <v>0</v>
      </c>
      <c r="W143" s="82">
        <f t="shared" si="17"/>
        <v>0</v>
      </c>
      <c r="X143" s="82">
        <f t="shared" si="17"/>
        <v>0</v>
      </c>
      <c r="Y143" s="82">
        <f t="shared" si="17"/>
        <v>0</v>
      </c>
      <c r="Z143" s="83"/>
      <c r="AA143" s="83"/>
      <c r="AB143" s="47"/>
    </row>
    <row r="144" spans="1:28" ht="16.5" thickTop="1">
      <c r="A144" s="57"/>
      <c r="B144" s="54"/>
      <c r="C144" s="54"/>
      <c r="D144" s="70"/>
      <c r="E144" s="58"/>
      <c r="F144" s="58"/>
      <c r="G144" s="58"/>
      <c r="H144" s="58"/>
      <c r="I144" s="58"/>
      <c r="J144" s="58"/>
      <c r="K144" s="58"/>
      <c r="L144" s="58"/>
      <c r="M144" s="58"/>
      <c r="N144" s="58"/>
      <c r="O144" s="58"/>
      <c r="P144" s="58"/>
      <c r="Q144" s="58"/>
      <c r="R144" s="58"/>
      <c r="S144" s="58"/>
      <c r="T144" s="58"/>
      <c r="U144" s="58"/>
      <c r="V144" s="58"/>
      <c r="W144" s="58"/>
      <c r="X144" s="58"/>
      <c r="Y144" s="58"/>
      <c r="Z144" s="58"/>
      <c r="AA144" s="59"/>
      <c r="AB144" s="47"/>
    </row>
    <row r="145" spans="1:28">
      <c r="A145" s="57"/>
      <c r="B145" s="54"/>
      <c r="C145" s="78"/>
      <c r="D145" s="70"/>
      <c r="E145" s="58"/>
      <c r="F145" s="58"/>
      <c r="G145" s="58"/>
      <c r="H145" s="58"/>
      <c r="I145" s="58"/>
      <c r="J145" s="58"/>
      <c r="K145" s="58"/>
      <c r="L145" s="58"/>
      <c r="M145" s="58"/>
      <c r="N145" s="58"/>
      <c r="O145" s="58"/>
      <c r="P145" s="58"/>
      <c r="Q145" s="58"/>
      <c r="R145" s="58"/>
      <c r="S145" s="58"/>
      <c r="T145" s="58"/>
      <c r="U145" s="58"/>
      <c r="V145" s="58"/>
      <c r="W145" s="58"/>
      <c r="X145" s="58"/>
      <c r="Y145" s="58"/>
      <c r="Z145" s="58"/>
      <c r="AA145" s="59"/>
      <c r="AB145" s="47"/>
    </row>
    <row r="146" spans="1:28">
      <c r="A146" s="57"/>
      <c r="B146" s="54"/>
      <c r="C146" s="78"/>
      <c r="D146" s="70"/>
      <c r="E146" s="58"/>
      <c r="F146" s="58"/>
      <c r="G146" s="58"/>
      <c r="H146" s="58"/>
      <c r="I146" s="58"/>
      <c r="J146" s="58"/>
      <c r="K146" s="58"/>
      <c r="L146" s="58"/>
      <c r="M146" s="58"/>
      <c r="N146" s="58"/>
      <c r="O146" s="58"/>
      <c r="P146" s="58"/>
      <c r="Q146" s="58"/>
      <c r="R146" s="58"/>
      <c r="S146" s="58"/>
      <c r="T146" s="58"/>
      <c r="U146" s="58"/>
      <c r="V146" s="58"/>
      <c r="W146" s="58"/>
      <c r="X146" s="58"/>
      <c r="Y146" s="58"/>
      <c r="Z146" s="58"/>
      <c r="AA146" s="59"/>
      <c r="AB146" s="47"/>
    </row>
    <row r="147" spans="1:28" ht="16.5" thickBot="1">
      <c r="A147" s="87"/>
      <c r="B147" s="88"/>
      <c r="C147" s="89" t="s">
        <v>878</v>
      </c>
      <c r="D147" s="93">
        <f t="shared" ref="D147:Y147" si="18">D140+D131+D117+D107+D95+D86+D74+D65+D52+D42+D26+D15</f>
        <v>1150</v>
      </c>
      <c r="E147" s="90">
        <f t="shared" si="18"/>
        <v>100</v>
      </c>
      <c r="F147" s="90">
        <f t="shared" si="18"/>
        <v>0</v>
      </c>
      <c r="G147" s="90">
        <f t="shared" si="18"/>
        <v>50</v>
      </c>
      <c r="H147" s="90">
        <f t="shared" si="18"/>
        <v>1000</v>
      </c>
      <c r="I147" s="90">
        <f t="shared" si="18"/>
        <v>0</v>
      </c>
      <c r="J147" s="90">
        <f t="shared" si="18"/>
        <v>0</v>
      </c>
      <c r="K147" s="90">
        <f t="shared" si="18"/>
        <v>0</v>
      </c>
      <c r="L147" s="90">
        <f t="shared" si="18"/>
        <v>0</v>
      </c>
      <c r="M147" s="90">
        <f t="shared" si="18"/>
        <v>0</v>
      </c>
      <c r="N147" s="90">
        <f t="shared" si="18"/>
        <v>0</v>
      </c>
      <c r="O147" s="90">
        <f t="shared" si="18"/>
        <v>0</v>
      </c>
      <c r="P147" s="90">
        <f t="shared" si="18"/>
        <v>0</v>
      </c>
      <c r="Q147" s="90">
        <f t="shared" si="18"/>
        <v>0</v>
      </c>
      <c r="R147" s="90">
        <f t="shared" si="18"/>
        <v>0</v>
      </c>
      <c r="S147" s="90">
        <f t="shared" si="18"/>
        <v>0</v>
      </c>
      <c r="T147" s="90">
        <f t="shared" si="18"/>
        <v>0</v>
      </c>
      <c r="U147" s="90">
        <f t="shared" si="18"/>
        <v>0</v>
      </c>
      <c r="V147" s="90">
        <f t="shared" si="18"/>
        <v>0</v>
      </c>
      <c r="W147" s="90">
        <f t="shared" si="18"/>
        <v>0</v>
      </c>
      <c r="X147" s="90">
        <f t="shared" si="18"/>
        <v>0</v>
      </c>
      <c r="Y147" s="90">
        <f t="shared" si="18"/>
        <v>0</v>
      </c>
      <c r="Z147" s="91"/>
      <c r="AA147" s="91"/>
      <c r="AB147" s="47"/>
    </row>
    <row r="148" spans="1:28" ht="36" thickTop="1" thickBot="1">
      <c r="A148" s="94"/>
      <c r="B148" s="95"/>
      <c r="C148" s="95"/>
      <c r="D148" s="96" t="s">
        <v>858</v>
      </c>
      <c r="E148" s="65" t="s">
        <v>131</v>
      </c>
      <c r="F148" s="66" t="s">
        <v>132</v>
      </c>
      <c r="G148" s="66" t="s">
        <v>133</v>
      </c>
      <c r="H148" s="66" t="s">
        <v>153</v>
      </c>
      <c r="I148" s="66" t="s">
        <v>880</v>
      </c>
      <c r="J148" s="66" t="s">
        <v>881</v>
      </c>
      <c r="K148" s="66" t="s">
        <v>859</v>
      </c>
      <c r="L148" s="66" t="s">
        <v>136</v>
      </c>
      <c r="M148" s="66" t="s">
        <v>137</v>
      </c>
      <c r="N148" s="66" t="s">
        <v>882</v>
      </c>
      <c r="O148" s="66" t="s">
        <v>148</v>
      </c>
      <c r="P148" s="66" t="s">
        <v>883</v>
      </c>
      <c r="Q148" s="66" t="s">
        <v>140</v>
      </c>
      <c r="R148" s="66" t="s">
        <v>884</v>
      </c>
      <c r="S148" s="66" t="s">
        <v>142</v>
      </c>
      <c r="T148" s="66" t="s">
        <v>143</v>
      </c>
      <c r="U148" s="66" t="s">
        <v>885</v>
      </c>
      <c r="V148" s="66" t="s">
        <v>145</v>
      </c>
      <c r="W148" s="66" t="s">
        <v>146</v>
      </c>
      <c r="X148" s="66" t="s">
        <v>147</v>
      </c>
      <c r="Y148" s="67" t="s">
        <v>857</v>
      </c>
      <c r="Z148" s="92"/>
      <c r="AA148" s="92"/>
      <c r="AB148" s="54"/>
    </row>
    <row r="149" spans="1:28">
      <c r="A149" s="57"/>
      <c r="B149" s="54"/>
      <c r="C149" s="54"/>
      <c r="D149" s="58"/>
      <c r="E149" s="58"/>
      <c r="F149" s="58"/>
      <c r="G149" s="58"/>
      <c r="H149" s="58"/>
      <c r="I149" s="58"/>
      <c r="J149" s="58"/>
      <c r="K149" s="58"/>
      <c r="L149" s="58"/>
      <c r="M149" s="58"/>
      <c r="N149" s="58"/>
      <c r="O149" s="58"/>
      <c r="P149" s="52"/>
      <c r="Q149" s="52"/>
      <c r="R149" s="52"/>
      <c r="S149" s="52"/>
      <c r="T149" s="53"/>
      <c r="U149" s="53"/>
      <c r="V149" s="53"/>
      <c r="W149" s="53"/>
      <c r="X149" s="53"/>
      <c r="Y149" s="47"/>
      <c r="Z149" s="47"/>
      <c r="AA149" s="47"/>
      <c r="AB149" s="47"/>
    </row>
    <row r="150" spans="1:28">
      <c r="A150" s="57"/>
      <c r="B150" s="54"/>
      <c r="C150" s="54"/>
      <c r="D150" s="58"/>
      <c r="E150" s="58"/>
      <c r="F150" s="58"/>
      <c r="G150" s="58"/>
      <c r="H150" s="58"/>
      <c r="I150" s="58"/>
      <c r="J150" s="58"/>
      <c r="K150" s="58"/>
      <c r="L150" s="58"/>
      <c r="M150" s="58"/>
      <c r="N150" s="58"/>
      <c r="O150" s="58"/>
      <c r="P150" s="52"/>
      <c r="Q150" s="52"/>
      <c r="R150" s="52"/>
      <c r="S150" s="52"/>
      <c r="T150" s="53"/>
      <c r="U150" s="53"/>
      <c r="V150" s="53"/>
      <c r="W150" s="53"/>
      <c r="X150" s="53"/>
      <c r="Y150" s="47"/>
      <c r="Z150" s="47"/>
      <c r="AA150" s="47"/>
      <c r="AB150" s="47"/>
    </row>
  </sheetData>
  <mergeCells count="1">
    <mergeCell ref="E6:L6"/>
  </mergeCells>
  <pageMargins left="0.7" right="0.7" top="0.75" bottom="0.75" header="0.3" footer="0.3"/>
  <pageSetup paperSize="9" scale="45" fitToHeight="0" orientation="landscape" r:id="rId1"/>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02"/>
  <sheetViews>
    <sheetView workbookViewId="0">
      <selection sqref="A1:XFD1"/>
    </sheetView>
  </sheetViews>
  <sheetFormatPr defaultColWidth="8.875" defaultRowHeight="15.75"/>
  <cols>
    <col min="2" max="2" width="24.5" customWidth="1"/>
    <col min="8" max="8" width="10.375" customWidth="1"/>
  </cols>
  <sheetData>
    <row r="1" spans="1:10" s="122" customFormat="1">
      <c r="A1" s="122" t="s">
        <v>969</v>
      </c>
    </row>
    <row r="2" spans="1:10" s="2" customFormat="1" ht="21">
      <c r="A2" s="2" t="s">
        <v>937</v>
      </c>
    </row>
    <row r="3" spans="1:10" s="4" customFormat="1" ht="12.75"/>
    <row r="4" spans="1:10" s="4" customFormat="1" ht="12.75"/>
    <row r="5" spans="1:10" s="121" customFormat="1" ht="15">
      <c r="A5" s="134" t="s">
        <v>938</v>
      </c>
      <c r="B5" s="135"/>
      <c r="C5" s="135"/>
      <c r="D5" s="136"/>
      <c r="E5" s="136"/>
      <c r="F5" s="136"/>
      <c r="G5" s="137"/>
      <c r="H5" s="138"/>
      <c r="I5" s="137"/>
      <c r="J5" s="137"/>
    </row>
    <row r="6" spans="1:10" s="121" customFormat="1" thickBot="1">
      <c r="A6" s="140"/>
      <c r="B6" s="135"/>
      <c r="C6" s="135"/>
      <c r="D6" s="136"/>
      <c r="E6" s="136"/>
      <c r="F6" s="136"/>
      <c r="G6" s="136"/>
      <c r="H6" s="136"/>
      <c r="I6" s="136"/>
      <c r="J6" s="135"/>
    </row>
    <row r="7" spans="1:10" s="121" customFormat="1" ht="30.75" thickBot="1">
      <c r="A7" s="141" t="s">
        <v>382</v>
      </c>
      <c r="B7" s="142" t="s">
        <v>857</v>
      </c>
      <c r="C7" s="143" t="s">
        <v>858</v>
      </c>
      <c r="D7" s="144" t="s">
        <v>952</v>
      </c>
      <c r="E7" s="145" t="s">
        <v>953</v>
      </c>
      <c r="F7" s="145" t="s">
        <v>954</v>
      </c>
      <c r="G7" s="145" t="s">
        <v>955</v>
      </c>
      <c r="H7" s="145" t="s">
        <v>956</v>
      </c>
      <c r="I7" s="145" t="s">
        <v>147</v>
      </c>
      <c r="J7" s="146" t="s">
        <v>147</v>
      </c>
    </row>
    <row r="8" spans="1:10" s="121" customFormat="1" ht="15">
      <c r="A8" s="148"/>
      <c r="B8" s="149"/>
      <c r="C8" s="150"/>
      <c r="D8" s="151"/>
      <c r="E8" s="152"/>
      <c r="F8" s="136"/>
      <c r="G8" s="136"/>
      <c r="H8" s="136"/>
      <c r="I8" s="136"/>
      <c r="J8" s="147"/>
    </row>
    <row r="9" spans="1:10" s="121" customFormat="1" ht="15">
      <c r="A9" s="148"/>
      <c r="B9" s="149"/>
      <c r="C9" s="150"/>
      <c r="D9" s="151"/>
      <c r="E9" s="152"/>
      <c r="F9" s="136"/>
      <c r="G9" s="136"/>
      <c r="H9" s="136"/>
      <c r="I9" s="136"/>
      <c r="J9" s="147"/>
    </row>
    <row r="10" spans="1:10" s="121" customFormat="1" ht="15">
      <c r="A10" s="148"/>
      <c r="B10" s="149"/>
      <c r="C10" s="150"/>
      <c r="D10" s="151"/>
      <c r="E10" s="152"/>
      <c r="F10" s="136"/>
      <c r="G10" s="136"/>
      <c r="H10" s="136"/>
      <c r="I10" s="136"/>
      <c r="J10" s="147"/>
    </row>
    <row r="11" spans="1:10" s="121" customFormat="1" ht="15">
      <c r="A11" s="148"/>
      <c r="B11" s="149"/>
      <c r="C11" s="150"/>
      <c r="D11" s="151"/>
      <c r="E11" s="152"/>
      <c r="F11" s="136"/>
      <c r="G11" s="136"/>
      <c r="H11" s="136"/>
      <c r="I11" s="136"/>
      <c r="J11" s="147"/>
    </row>
    <row r="12" spans="1:10" s="121" customFormat="1" ht="15">
      <c r="A12" s="148"/>
      <c r="B12" s="149"/>
      <c r="C12" s="150"/>
      <c r="D12" s="151"/>
      <c r="E12" s="152"/>
      <c r="F12" s="136"/>
      <c r="G12" s="136"/>
      <c r="H12" s="136"/>
      <c r="I12" s="136"/>
      <c r="J12" s="147"/>
    </row>
    <row r="13" spans="1:10" s="121" customFormat="1" ht="15">
      <c r="A13" s="148"/>
      <c r="B13" s="149"/>
      <c r="C13" s="150"/>
      <c r="D13" s="151"/>
      <c r="E13" s="152"/>
      <c r="F13" s="136"/>
      <c r="G13" s="136"/>
      <c r="H13" s="136"/>
      <c r="I13" s="136"/>
      <c r="J13" s="147"/>
    </row>
    <row r="14" spans="1:10" s="121" customFormat="1" ht="15">
      <c r="A14" s="148"/>
      <c r="B14" s="149"/>
      <c r="C14" s="150"/>
      <c r="D14" s="151"/>
      <c r="E14" s="152"/>
      <c r="F14" s="136"/>
      <c r="G14" s="136"/>
      <c r="H14" s="136"/>
      <c r="I14" s="136"/>
      <c r="J14" s="147"/>
    </row>
    <row r="15" spans="1:10" s="121" customFormat="1" ht="15">
      <c r="A15" s="148"/>
      <c r="B15" s="149"/>
      <c r="C15" s="150"/>
      <c r="D15" s="151"/>
      <c r="E15" s="152"/>
      <c r="F15" s="136"/>
      <c r="G15" s="136"/>
      <c r="H15" s="136"/>
      <c r="I15" s="136"/>
      <c r="J15" s="147"/>
    </row>
    <row r="16" spans="1:10" s="121" customFormat="1" ht="15">
      <c r="A16" s="148"/>
      <c r="B16" s="149"/>
      <c r="C16" s="150"/>
      <c r="D16" s="151"/>
      <c r="E16" s="152"/>
      <c r="F16" s="136"/>
      <c r="G16" s="136"/>
      <c r="H16" s="136"/>
      <c r="I16" s="136"/>
      <c r="J16" s="147"/>
    </row>
    <row r="17" spans="1:10" s="121" customFormat="1" thickBot="1">
      <c r="A17" s="134"/>
      <c r="B17" s="153" t="s">
        <v>939</v>
      </c>
      <c r="C17" s="154">
        <f>SUM(C8:C16)</f>
        <v>0</v>
      </c>
      <c r="D17" s="154">
        <f t="shared" ref="D17:J17" si="0">SUM(D8:D16)</f>
        <v>0</v>
      </c>
      <c r="E17" s="154">
        <f t="shared" si="0"/>
        <v>0</v>
      </c>
      <c r="F17" s="154">
        <f t="shared" si="0"/>
        <v>0</v>
      </c>
      <c r="G17" s="154">
        <f t="shared" si="0"/>
        <v>0</v>
      </c>
      <c r="H17" s="154">
        <f t="shared" si="0"/>
        <v>0</v>
      </c>
      <c r="I17" s="154">
        <f t="shared" si="0"/>
        <v>0</v>
      </c>
      <c r="J17" s="154">
        <f t="shared" si="0"/>
        <v>0</v>
      </c>
    </row>
    <row r="18" spans="1:10" s="121" customFormat="1" thickTop="1">
      <c r="A18" s="134"/>
      <c r="B18" s="153"/>
      <c r="C18" s="155"/>
      <c r="D18" s="156"/>
      <c r="E18" s="156"/>
      <c r="F18" s="156"/>
      <c r="G18" s="156"/>
      <c r="H18" s="156"/>
      <c r="I18" s="156"/>
      <c r="J18" s="157"/>
    </row>
    <row r="19" spans="1:10" s="121" customFormat="1" ht="15">
      <c r="A19" s="134"/>
      <c r="B19" s="153"/>
      <c r="C19" s="155"/>
      <c r="D19" s="156"/>
      <c r="E19" s="156"/>
      <c r="F19" s="156"/>
      <c r="G19" s="156"/>
      <c r="H19" s="156"/>
      <c r="I19" s="156"/>
      <c r="J19" s="157"/>
    </row>
    <row r="20" spans="1:10" s="121" customFormat="1" ht="15">
      <c r="A20" s="134"/>
      <c r="B20" s="153"/>
      <c r="C20" s="155"/>
      <c r="D20" s="156"/>
      <c r="E20" s="156"/>
      <c r="F20" s="156"/>
      <c r="G20" s="156"/>
      <c r="H20" s="156"/>
      <c r="I20" s="156"/>
      <c r="J20" s="157"/>
    </row>
    <row r="21" spans="1:10" s="121" customFormat="1" ht="15">
      <c r="A21" s="134"/>
      <c r="B21" s="153"/>
      <c r="C21" s="155"/>
      <c r="D21" s="156"/>
      <c r="E21" s="157"/>
      <c r="F21" s="157"/>
      <c r="G21" s="157"/>
      <c r="H21" s="157"/>
      <c r="I21" s="157"/>
      <c r="J21" s="157"/>
    </row>
    <row r="22" spans="1:10" s="121" customFormat="1" ht="15">
      <c r="A22" s="140"/>
      <c r="B22" s="158"/>
      <c r="C22" s="159"/>
      <c r="D22" s="160"/>
      <c r="E22" s="139"/>
      <c r="F22" s="136"/>
      <c r="G22" s="136"/>
      <c r="H22" s="136"/>
      <c r="I22" s="136"/>
      <c r="J22" s="147"/>
    </row>
    <row r="23" spans="1:10" s="121" customFormat="1" ht="15">
      <c r="A23" s="140"/>
      <c r="B23" s="158"/>
      <c r="C23" s="161"/>
      <c r="D23" s="151"/>
      <c r="E23" s="136"/>
      <c r="F23" s="136"/>
      <c r="G23" s="136"/>
      <c r="H23" s="136"/>
      <c r="I23" s="136"/>
      <c r="J23" s="136"/>
    </row>
    <row r="24" spans="1:10" s="121" customFormat="1" thickBot="1">
      <c r="A24" s="134"/>
      <c r="B24" s="153" t="s">
        <v>940</v>
      </c>
      <c r="C24" s="154">
        <f>SUM(C18:C23)</f>
        <v>0</v>
      </c>
      <c r="D24" s="154">
        <f t="shared" ref="D24:J24" si="1">SUM(D18:D23)</f>
        <v>0</v>
      </c>
      <c r="E24" s="154">
        <f t="shared" si="1"/>
        <v>0</v>
      </c>
      <c r="F24" s="154">
        <f t="shared" si="1"/>
        <v>0</v>
      </c>
      <c r="G24" s="154">
        <f t="shared" si="1"/>
        <v>0</v>
      </c>
      <c r="H24" s="154">
        <f t="shared" si="1"/>
        <v>0</v>
      </c>
      <c r="I24" s="154">
        <f t="shared" si="1"/>
        <v>0</v>
      </c>
      <c r="J24" s="154">
        <f t="shared" si="1"/>
        <v>0</v>
      </c>
    </row>
    <row r="25" spans="1:10" s="121" customFormat="1" thickTop="1">
      <c r="A25" s="140"/>
      <c r="B25" s="158"/>
      <c r="C25" s="161"/>
      <c r="D25" s="151"/>
      <c r="E25" s="136"/>
      <c r="F25" s="136"/>
      <c r="G25" s="136"/>
      <c r="H25" s="136"/>
      <c r="I25" s="136"/>
      <c r="J25" s="136"/>
    </row>
    <row r="26" spans="1:10" s="121" customFormat="1" ht="15">
      <c r="A26" s="140"/>
      <c r="B26" s="158"/>
      <c r="C26" s="161"/>
      <c r="D26" s="151"/>
      <c r="E26" s="136"/>
      <c r="F26" s="136"/>
      <c r="G26" s="136"/>
      <c r="H26" s="136"/>
      <c r="I26" s="136"/>
      <c r="J26" s="136"/>
    </row>
    <row r="27" spans="1:10" s="121" customFormat="1" ht="15">
      <c r="A27" s="140"/>
      <c r="B27" s="158"/>
      <c r="C27" s="161"/>
      <c r="D27" s="151"/>
      <c r="E27" s="136"/>
      <c r="F27" s="136"/>
      <c r="G27" s="136"/>
      <c r="H27" s="136"/>
      <c r="I27" s="136"/>
      <c r="J27" s="136"/>
    </row>
    <row r="28" spans="1:10" s="121" customFormat="1" ht="15">
      <c r="A28" s="140"/>
      <c r="B28" s="158"/>
      <c r="C28" s="161"/>
      <c r="D28" s="151"/>
      <c r="E28" s="136"/>
      <c r="F28" s="136"/>
      <c r="G28" s="136"/>
      <c r="H28" s="136"/>
      <c r="I28" s="136"/>
      <c r="J28" s="136"/>
    </row>
    <row r="29" spans="1:10" s="121" customFormat="1" ht="15">
      <c r="A29" s="140"/>
      <c r="B29" s="158"/>
      <c r="C29" s="161"/>
      <c r="D29" s="151"/>
      <c r="E29" s="136"/>
      <c r="F29" s="136"/>
      <c r="G29" s="136"/>
      <c r="H29" s="136"/>
      <c r="I29" s="136"/>
      <c r="J29" s="136"/>
    </row>
    <row r="30" spans="1:10" s="121" customFormat="1" ht="15">
      <c r="A30" s="140"/>
      <c r="B30" s="158"/>
      <c r="C30" s="161"/>
      <c r="D30" s="151"/>
      <c r="E30" s="136"/>
      <c r="F30" s="136"/>
      <c r="G30" s="136"/>
      <c r="H30" s="136"/>
      <c r="I30" s="136"/>
      <c r="J30" s="136"/>
    </row>
    <row r="31" spans="1:10" s="121" customFormat="1" ht="15">
      <c r="A31" s="140"/>
      <c r="B31" s="158"/>
      <c r="C31" s="161"/>
      <c r="D31" s="151"/>
      <c r="E31" s="136"/>
      <c r="F31" s="136"/>
      <c r="G31" s="136"/>
      <c r="H31" s="136"/>
      <c r="I31" s="136"/>
      <c r="J31" s="136"/>
    </row>
    <row r="32" spans="1:10" s="121" customFormat="1" ht="15">
      <c r="A32" s="140"/>
      <c r="B32" s="158"/>
      <c r="C32" s="161"/>
      <c r="D32" s="151"/>
      <c r="E32" s="136"/>
      <c r="F32" s="136"/>
      <c r="G32" s="136"/>
      <c r="H32" s="136"/>
      <c r="I32" s="136"/>
      <c r="J32" s="136"/>
    </row>
    <row r="33" spans="1:10" s="121" customFormat="1" ht="15">
      <c r="A33" s="140"/>
      <c r="B33" s="158"/>
      <c r="C33" s="161"/>
      <c r="D33" s="151"/>
      <c r="E33" s="136"/>
      <c r="F33" s="136"/>
      <c r="G33" s="136"/>
      <c r="H33" s="136"/>
      <c r="I33" s="136"/>
      <c r="J33" s="136"/>
    </row>
    <row r="34" spans="1:10" s="121" customFormat="1" ht="15">
      <c r="A34" s="140"/>
      <c r="B34" s="158"/>
      <c r="C34" s="159"/>
      <c r="D34" s="160"/>
      <c r="E34" s="139"/>
      <c r="F34" s="136"/>
      <c r="G34" s="136"/>
      <c r="H34" s="136"/>
      <c r="I34" s="136"/>
      <c r="J34" s="147"/>
    </row>
    <row r="35" spans="1:10" s="121" customFormat="1" ht="15">
      <c r="A35" s="140"/>
      <c r="B35" s="158"/>
      <c r="C35" s="161"/>
      <c r="D35" s="151"/>
      <c r="E35" s="136"/>
      <c r="F35" s="136"/>
      <c r="G35" s="136"/>
      <c r="H35" s="136"/>
      <c r="I35" s="136"/>
      <c r="J35" s="136"/>
    </row>
    <row r="36" spans="1:10" s="121" customFormat="1" thickBot="1">
      <c r="A36" s="134"/>
      <c r="B36" s="153" t="s">
        <v>941</v>
      </c>
      <c r="C36" s="154">
        <f>SUM(C25:C35)</f>
        <v>0</v>
      </c>
      <c r="D36" s="154">
        <f t="shared" ref="D36:J36" si="2">SUM(D25:D35)</f>
        <v>0</v>
      </c>
      <c r="E36" s="154">
        <f t="shared" si="2"/>
        <v>0</v>
      </c>
      <c r="F36" s="154">
        <f t="shared" si="2"/>
        <v>0</v>
      </c>
      <c r="G36" s="154">
        <f t="shared" si="2"/>
        <v>0</v>
      </c>
      <c r="H36" s="154">
        <f t="shared" si="2"/>
        <v>0</v>
      </c>
      <c r="I36" s="154">
        <f t="shared" si="2"/>
        <v>0</v>
      </c>
      <c r="J36" s="154">
        <f t="shared" si="2"/>
        <v>0</v>
      </c>
    </row>
    <row r="37" spans="1:10" s="121" customFormat="1" thickTop="1">
      <c r="A37" s="134"/>
      <c r="B37" s="153"/>
      <c r="C37" s="155"/>
      <c r="D37" s="157"/>
      <c r="E37" s="157"/>
      <c r="F37" s="157"/>
      <c r="G37" s="157"/>
      <c r="H37" s="157"/>
      <c r="I37" s="157"/>
      <c r="J37" s="157"/>
    </row>
    <row r="38" spans="1:10" s="121" customFormat="1" ht="15">
      <c r="A38" s="134"/>
      <c r="B38" s="153"/>
      <c r="C38" s="155"/>
      <c r="D38" s="157"/>
      <c r="E38" s="157"/>
      <c r="F38" s="157"/>
      <c r="G38" s="157"/>
      <c r="H38" s="157"/>
      <c r="I38" s="157"/>
      <c r="J38" s="157"/>
    </row>
    <row r="39" spans="1:10" s="121" customFormat="1" ht="15">
      <c r="A39" s="134"/>
      <c r="B39" s="153"/>
      <c r="C39" s="155"/>
      <c r="D39" s="157"/>
      <c r="E39" s="157"/>
      <c r="F39" s="157"/>
      <c r="G39" s="157"/>
      <c r="H39" s="157"/>
      <c r="I39" s="157"/>
      <c r="J39" s="157"/>
    </row>
    <row r="40" spans="1:10" s="121" customFormat="1" ht="12.75" customHeight="1">
      <c r="A40" s="140"/>
      <c r="B40" s="158"/>
      <c r="C40" s="161"/>
      <c r="D40" s="151"/>
      <c r="E40" s="136"/>
      <c r="F40" s="136"/>
      <c r="G40" s="136"/>
      <c r="H40" s="136"/>
      <c r="I40" s="136"/>
      <c r="J40" s="136"/>
    </row>
    <row r="41" spans="1:10" s="121" customFormat="1" ht="15">
      <c r="A41" s="140"/>
      <c r="B41" s="158"/>
      <c r="C41" s="161"/>
      <c r="D41" s="151"/>
      <c r="E41" s="136"/>
      <c r="F41" s="136"/>
      <c r="G41" s="136"/>
      <c r="H41" s="136"/>
      <c r="I41" s="136"/>
      <c r="J41" s="136"/>
    </row>
    <row r="42" spans="1:10" s="121" customFormat="1" ht="15">
      <c r="A42" s="140"/>
      <c r="B42" s="158"/>
      <c r="C42" s="161"/>
      <c r="D42" s="151"/>
      <c r="E42" s="136"/>
      <c r="F42" s="136"/>
      <c r="G42" s="136"/>
      <c r="H42" s="136"/>
      <c r="I42" s="136"/>
      <c r="J42" s="136"/>
    </row>
    <row r="43" spans="1:10" s="121" customFormat="1" thickBot="1">
      <c r="A43" s="134"/>
      <c r="B43" s="153" t="s">
        <v>942</v>
      </c>
      <c r="C43" s="154">
        <f>SUM(C37:C42)</f>
        <v>0</v>
      </c>
      <c r="D43" s="154">
        <f t="shared" ref="D43:J43" si="3">SUM(D37:D42)</f>
        <v>0</v>
      </c>
      <c r="E43" s="154">
        <f t="shared" si="3"/>
        <v>0</v>
      </c>
      <c r="F43" s="154">
        <f t="shared" si="3"/>
        <v>0</v>
      </c>
      <c r="G43" s="154">
        <f t="shared" si="3"/>
        <v>0</v>
      </c>
      <c r="H43" s="154">
        <f t="shared" si="3"/>
        <v>0</v>
      </c>
      <c r="I43" s="154">
        <f t="shared" si="3"/>
        <v>0</v>
      </c>
      <c r="J43" s="154">
        <f t="shared" si="3"/>
        <v>0</v>
      </c>
    </row>
    <row r="44" spans="1:10" s="121" customFormat="1" thickTop="1">
      <c r="A44" s="140"/>
      <c r="B44" s="158"/>
      <c r="C44" s="161"/>
      <c r="D44" s="151"/>
      <c r="E44" s="136"/>
      <c r="F44" s="136"/>
      <c r="G44" s="136"/>
      <c r="H44" s="136"/>
      <c r="I44" s="136"/>
      <c r="J44" s="136"/>
    </row>
    <row r="45" spans="1:10" s="121" customFormat="1" ht="15">
      <c r="A45" s="140"/>
      <c r="B45" s="158"/>
      <c r="C45" s="161"/>
      <c r="D45" s="151"/>
      <c r="E45" s="136"/>
      <c r="F45" s="136"/>
      <c r="G45" s="136"/>
      <c r="H45" s="136"/>
      <c r="I45" s="136"/>
      <c r="J45" s="136"/>
    </row>
    <row r="46" spans="1:10" s="121" customFormat="1" ht="15">
      <c r="A46" s="140"/>
      <c r="B46" s="158"/>
      <c r="C46" s="161"/>
      <c r="D46" s="151"/>
      <c r="E46" s="136"/>
      <c r="F46" s="136"/>
      <c r="G46" s="136"/>
      <c r="H46" s="136"/>
      <c r="I46" s="136"/>
      <c r="J46" s="136"/>
    </row>
    <row r="47" spans="1:10" s="121" customFormat="1" ht="15">
      <c r="A47" s="140"/>
      <c r="B47" s="158"/>
      <c r="C47" s="161"/>
      <c r="D47" s="151"/>
      <c r="E47" s="136"/>
      <c r="F47" s="136"/>
      <c r="G47" s="136"/>
      <c r="H47" s="136"/>
      <c r="I47" s="136"/>
      <c r="J47" s="136"/>
    </row>
    <row r="48" spans="1:10" s="121" customFormat="1" ht="12" customHeight="1">
      <c r="A48" s="140"/>
      <c r="B48" s="158"/>
      <c r="C48" s="161"/>
      <c r="D48" s="151"/>
      <c r="E48" s="136"/>
      <c r="F48" s="136"/>
      <c r="G48" s="136"/>
      <c r="H48" s="136"/>
      <c r="I48" s="136"/>
      <c r="J48" s="136"/>
    </row>
    <row r="49" spans="1:10" s="121" customFormat="1" ht="15">
      <c r="A49" s="140"/>
      <c r="B49" s="158"/>
      <c r="C49" s="161"/>
      <c r="D49" s="151"/>
      <c r="E49" s="136"/>
      <c r="F49" s="136"/>
      <c r="G49" s="136"/>
      <c r="H49" s="136"/>
      <c r="I49" s="136"/>
      <c r="J49" s="136"/>
    </row>
    <row r="50" spans="1:10" s="121" customFormat="1" thickBot="1">
      <c r="A50" s="134"/>
      <c r="B50" s="153" t="s">
        <v>943</v>
      </c>
      <c r="C50" s="154">
        <f>SUM(C44:C49)</f>
        <v>0</v>
      </c>
      <c r="D50" s="154">
        <f t="shared" ref="D50:J50" si="4">SUM(D44:D49)</f>
        <v>0</v>
      </c>
      <c r="E50" s="154">
        <f t="shared" si="4"/>
        <v>0</v>
      </c>
      <c r="F50" s="154">
        <f t="shared" si="4"/>
        <v>0</v>
      </c>
      <c r="G50" s="154">
        <f t="shared" si="4"/>
        <v>0</v>
      </c>
      <c r="H50" s="154">
        <f t="shared" si="4"/>
        <v>0</v>
      </c>
      <c r="I50" s="154">
        <f t="shared" si="4"/>
        <v>0</v>
      </c>
      <c r="J50" s="154">
        <f t="shared" si="4"/>
        <v>0</v>
      </c>
    </row>
    <row r="51" spans="1:10" s="121" customFormat="1" thickTop="1">
      <c r="A51" s="140"/>
      <c r="B51" s="158"/>
      <c r="C51" s="161"/>
      <c r="D51" s="151"/>
      <c r="E51" s="136"/>
      <c r="F51" s="136"/>
      <c r="G51" s="136"/>
      <c r="H51" s="136"/>
      <c r="I51" s="136"/>
      <c r="J51" s="136"/>
    </row>
    <row r="52" spans="1:10" s="121" customFormat="1" ht="15">
      <c r="A52" s="140"/>
      <c r="B52" s="158"/>
      <c r="C52" s="161"/>
      <c r="D52" s="151"/>
      <c r="E52" s="136"/>
      <c r="F52" s="136"/>
      <c r="G52" s="136"/>
      <c r="H52" s="136"/>
      <c r="I52" s="136"/>
      <c r="J52" s="136"/>
    </row>
    <row r="53" spans="1:10" s="121" customFormat="1" ht="15">
      <c r="A53" s="140"/>
      <c r="B53" s="158"/>
      <c r="C53" s="161"/>
      <c r="D53" s="151"/>
      <c r="E53" s="136"/>
      <c r="F53" s="136"/>
      <c r="G53" s="136"/>
      <c r="H53" s="136"/>
      <c r="I53" s="136"/>
      <c r="J53" s="136"/>
    </row>
    <row r="54" spans="1:10" s="121" customFormat="1" ht="15">
      <c r="A54" s="140"/>
      <c r="B54" s="158"/>
      <c r="C54" s="161"/>
      <c r="D54" s="151"/>
      <c r="E54" s="136"/>
      <c r="F54" s="136"/>
      <c r="G54" s="136"/>
      <c r="H54" s="136"/>
      <c r="I54" s="136"/>
      <c r="J54" s="136"/>
    </row>
    <row r="55" spans="1:10" s="121" customFormat="1" ht="15">
      <c r="A55" s="140"/>
      <c r="B55" s="158"/>
      <c r="C55" s="161"/>
      <c r="D55" s="151"/>
      <c r="E55" s="136"/>
      <c r="F55" s="136"/>
      <c r="G55" s="136"/>
      <c r="H55" s="136"/>
      <c r="I55" s="136"/>
      <c r="J55" s="136"/>
    </row>
    <row r="56" spans="1:10" s="121" customFormat="1" thickBot="1">
      <c r="A56" s="134"/>
      <c r="B56" s="153" t="s">
        <v>944</v>
      </c>
      <c r="C56" s="154">
        <f>SUM(C51:C55)</f>
        <v>0</v>
      </c>
      <c r="D56" s="154">
        <f t="shared" ref="D56:J56" si="5">SUM(D51:D55)</f>
        <v>0</v>
      </c>
      <c r="E56" s="154">
        <f t="shared" si="5"/>
        <v>0</v>
      </c>
      <c r="F56" s="154">
        <f t="shared" si="5"/>
        <v>0</v>
      </c>
      <c r="G56" s="154">
        <f t="shared" si="5"/>
        <v>0</v>
      </c>
      <c r="H56" s="154">
        <f t="shared" si="5"/>
        <v>0</v>
      </c>
      <c r="I56" s="154">
        <f t="shared" si="5"/>
        <v>0</v>
      </c>
      <c r="J56" s="154">
        <f t="shared" si="5"/>
        <v>0</v>
      </c>
    </row>
    <row r="57" spans="1:10" s="121" customFormat="1" thickTop="1">
      <c r="A57" s="140"/>
      <c r="B57" s="158"/>
      <c r="C57" s="161"/>
      <c r="D57" s="151"/>
      <c r="E57" s="136"/>
      <c r="F57" s="136"/>
      <c r="G57" s="136"/>
      <c r="H57" s="136"/>
      <c r="I57" s="136"/>
      <c r="J57" s="136"/>
    </row>
    <row r="58" spans="1:10" s="121" customFormat="1" ht="15">
      <c r="A58" s="140"/>
      <c r="B58" s="158"/>
      <c r="C58" s="161"/>
      <c r="D58" s="151"/>
      <c r="E58" s="136"/>
      <c r="F58" s="136"/>
      <c r="G58" s="136"/>
      <c r="H58" s="136"/>
      <c r="I58" s="136"/>
      <c r="J58" s="136"/>
    </row>
    <row r="59" spans="1:10" s="121" customFormat="1" ht="15">
      <c r="A59" s="140"/>
      <c r="B59" s="158"/>
      <c r="C59" s="161"/>
      <c r="D59" s="151"/>
      <c r="E59" s="136"/>
      <c r="F59" s="136"/>
      <c r="G59" s="136"/>
      <c r="H59" s="136"/>
      <c r="I59" s="136"/>
      <c r="J59" s="136"/>
    </row>
    <row r="60" spans="1:10" s="121" customFormat="1" ht="15">
      <c r="A60" s="140"/>
      <c r="B60" s="158"/>
      <c r="C60" s="161"/>
      <c r="D60" s="151"/>
      <c r="E60" s="136"/>
      <c r="F60" s="136"/>
      <c r="G60" s="136"/>
      <c r="H60" s="136"/>
      <c r="I60" s="136"/>
      <c r="J60" s="136"/>
    </row>
    <row r="61" spans="1:10" s="121" customFormat="1" ht="15">
      <c r="A61" s="140"/>
      <c r="B61" s="158"/>
      <c r="C61" s="161"/>
      <c r="D61" s="151"/>
      <c r="E61" s="136"/>
      <c r="F61" s="136"/>
      <c r="G61" s="136"/>
      <c r="H61" s="136"/>
      <c r="I61" s="136"/>
      <c r="J61" s="136"/>
    </row>
    <row r="62" spans="1:10" s="121" customFormat="1" ht="15">
      <c r="A62" s="140"/>
      <c r="B62" s="158"/>
      <c r="C62" s="161"/>
      <c r="D62" s="151"/>
      <c r="E62" s="136"/>
      <c r="F62" s="136"/>
      <c r="G62" s="136"/>
      <c r="H62" s="136"/>
      <c r="I62" s="136"/>
      <c r="J62" s="136"/>
    </row>
    <row r="63" spans="1:10" s="121" customFormat="1" thickBot="1">
      <c r="A63" s="134"/>
      <c r="B63" s="153" t="s">
        <v>945</v>
      </c>
      <c r="C63" s="154">
        <f>SUM(C57:C62)</f>
        <v>0</v>
      </c>
      <c r="D63" s="154">
        <f t="shared" ref="D63:J63" si="6">SUM(D57:D62)</f>
        <v>0</v>
      </c>
      <c r="E63" s="154">
        <f t="shared" si="6"/>
        <v>0</v>
      </c>
      <c r="F63" s="154">
        <f t="shared" si="6"/>
        <v>0</v>
      </c>
      <c r="G63" s="154">
        <f t="shared" si="6"/>
        <v>0</v>
      </c>
      <c r="H63" s="154">
        <f t="shared" si="6"/>
        <v>0</v>
      </c>
      <c r="I63" s="154">
        <f t="shared" si="6"/>
        <v>0</v>
      </c>
      <c r="J63" s="154">
        <f t="shared" si="6"/>
        <v>0</v>
      </c>
    </row>
    <row r="64" spans="1:10" s="121" customFormat="1" thickTop="1">
      <c r="A64" s="166"/>
      <c r="B64" s="166"/>
      <c r="C64" s="167"/>
      <c r="D64" s="168"/>
      <c r="E64" s="169"/>
      <c r="F64" s="169"/>
      <c r="G64" s="169"/>
      <c r="H64" s="169"/>
      <c r="I64" s="169"/>
      <c r="J64" s="169"/>
    </row>
    <row r="65" spans="1:10" s="121" customFormat="1" ht="15">
      <c r="A65" s="166"/>
      <c r="B65" s="166"/>
      <c r="C65" s="167"/>
      <c r="D65" s="168"/>
      <c r="E65" s="169"/>
      <c r="F65" s="169"/>
      <c r="G65" s="169"/>
      <c r="H65" s="169"/>
      <c r="I65" s="169"/>
      <c r="J65" s="169"/>
    </row>
    <row r="66" spans="1:10" s="121" customFormat="1" ht="15">
      <c r="A66" s="166"/>
      <c r="B66" s="166"/>
      <c r="C66" s="167"/>
      <c r="D66" s="168"/>
      <c r="E66" s="169"/>
      <c r="F66" s="169"/>
      <c r="G66" s="169"/>
      <c r="H66" s="169"/>
      <c r="I66" s="169"/>
      <c r="J66" s="169"/>
    </row>
    <row r="67" spans="1:10" s="121" customFormat="1" ht="15">
      <c r="A67" s="166"/>
      <c r="B67" s="166"/>
      <c r="C67" s="167"/>
      <c r="D67" s="168"/>
      <c r="E67" s="169"/>
      <c r="F67" s="169"/>
      <c r="G67" s="169"/>
      <c r="H67" s="169"/>
      <c r="I67" s="169"/>
      <c r="J67" s="169"/>
    </row>
    <row r="68" spans="1:10" s="121" customFormat="1" ht="15">
      <c r="A68" s="166"/>
      <c r="B68" s="166"/>
      <c r="C68" s="167"/>
      <c r="D68" s="168"/>
      <c r="E68" s="169"/>
      <c r="F68" s="169"/>
      <c r="G68" s="169"/>
      <c r="H68" s="169"/>
      <c r="I68" s="169"/>
      <c r="J68" s="169"/>
    </row>
    <row r="69" spans="1:10" s="121" customFormat="1" ht="15">
      <c r="A69" s="166"/>
      <c r="B69" s="166"/>
      <c r="C69" s="167"/>
      <c r="D69" s="168"/>
      <c r="E69" s="169"/>
      <c r="F69" s="169"/>
      <c r="G69" s="169"/>
      <c r="H69" s="169"/>
      <c r="I69" s="169"/>
      <c r="J69" s="169"/>
    </row>
    <row r="70" spans="1:10" s="121" customFormat="1" ht="15">
      <c r="A70" s="166"/>
      <c r="B70" s="166"/>
      <c r="C70" s="167"/>
      <c r="D70" s="168"/>
      <c r="E70" s="169"/>
      <c r="F70" s="169"/>
      <c r="G70" s="169"/>
      <c r="H70" s="169"/>
      <c r="I70" s="169"/>
      <c r="J70" s="169"/>
    </row>
    <row r="71" spans="1:10" s="121" customFormat="1" thickBot="1">
      <c r="A71" s="170"/>
      <c r="B71" s="170" t="s">
        <v>946</v>
      </c>
      <c r="C71" s="171">
        <f>SUM(C64:C70)</f>
        <v>0</v>
      </c>
      <c r="D71" s="171">
        <f t="shared" ref="D71:J71" si="7">SUM(D64:D70)</f>
        <v>0</v>
      </c>
      <c r="E71" s="171">
        <f t="shared" si="7"/>
        <v>0</v>
      </c>
      <c r="F71" s="171">
        <f t="shared" si="7"/>
        <v>0</v>
      </c>
      <c r="G71" s="171">
        <f t="shared" si="7"/>
        <v>0</v>
      </c>
      <c r="H71" s="171">
        <f t="shared" si="7"/>
        <v>0</v>
      </c>
      <c r="I71" s="171">
        <f t="shared" si="7"/>
        <v>0</v>
      </c>
      <c r="J71" s="171">
        <f t="shared" si="7"/>
        <v>0</v>
      </c>
    </row>
    <row r="72" spans="1:10" s="121" customFormat="1" thickTop="1">
      <c r="A72" s="166"/>
      <c r="B72" s="166"/>
      <c r="C72" s="167"/>
      <c r="D72" s="168"/>
      <c r="E72" s="169"/>
      <c r="F72" s="169"/>
      <c r="G72" s="169"/>
      <c r="H72" s="169"/>
      <c r="I72" s="169"/>
      <c r="J72" s="169"/>
    </row>
    <row r="73" spans="1:10" s="121" customFormat="1" ht="15">
      <c r="A73" s="166"/>
      <c r="B73" s="166"/>
      <c r="C73" s="167"/>
      <c r="D73" s="168"/>
      <c r="E73" s="169"/>
      <c r="F73" s="169"/>
      <c r="G73" s="169"/>
      <c r="H73" s="169"/>
      <c r="I73" s="169"/>
      <c r="J73" s="169"/>
    </row>
    <row r="74" spans="1:10" s="121" customFormat="1" ht="15">
      <c r="A74" s="166"/>
      <c r="B74" s="166"/>
      <c r="C74" s="167"/>
      <c r="D74" s="168"/>
      <c r="E74" s="169"/>
      <c r="F74" s="169"/>
      <c r="G74" s="169"/>
      <c r="H74" s="169"/>
      <c r="I74" s="169"/>
      <c r="J74" s="169"/>
    </row>
    <row r="75" spans="1:10" s="121" customFormat="1" ht="15">
      <c r="A75" s="166"/>
      <c r="B75" s="166"/>
      <c r="C75" s="167"/>
      <c r="D75" s="168"/>
      <c r="E75" s="169"/>
      <c r="F75" s="169"/>
      <c r="G75" s="169"/>
      <c r="H75" s="169"/>
      <c r="I75" s="169"/>
      <c r="J75" s="169"/>
    </row>
    <row r="76" spans="1:10" s="121" customFormat="1" ht="15">
      <c r="A76" s="166"/>
      <c r="B76" s="166"/>
      <c r="C76" s="167"/>
      <c r="D76" s="168"/>
      <c r="E76" s="169"/>
      <c r="F76" s="169"/>
      <c r="G76" s="169"/>
      <c r="H76" s="169"/>
      <c r="I76" s="169"/>
      <c r="J76" s="169"/>
    </row>
    <row r="77" spans="1:10" s="121" customFormat="1" ht="15">
      <c r="A77" s="166"/>
      <c r="B77" s="166"/>
      <c r="C77" s="167"/>
      <c r="D77" s="168"/>
      <c r="E77" s="169"/>
      <c r="F77" s="169"/>
      <c r="G77" s="169"/>
      <c r="H77" s="169"/>
      <c r="I77" s="169"/>
      <c r="J77" s="169"/>
    </row>
    <row r="78" spans="1:10" s="121" customFormat="1" thickBot="1">
      <c r="A78" s="170"/>
      <c r="B78" s="170" t="s">
        <v>947</v>
      </c>
      <c r="C78" s="171">
        <f>SUM(C72:C77)</f>
        <v>0</v>
      </c>
      <c r="D78" s="171">
        <f t="shared" ref="D78:J78" si="8">SUM(D72:D77)</f>
        <v>0</v>
      </c>
      <c r="E78" s="171">
        <f t="shared" si="8"/>
        <v>0</v>
      </c>
      <c r="F78" s="171">
        <f t="shared" si="8"/>
        <v>0</v>
      </c>
      <c r="G78" s="171">
        <f t="shared" si="8"/>
        <v>0</v>
      </c>
      <c r="H78" s="171">
        <f t="shared" si="8"/>
        <v>0</v>
      </c>
      <c r="I78" s="171">
        <f t="shared" si="8"/>
        <v>0</v>
      </c>
      <c r="J78" s="171">
        <f t="shared" si="8"/>
        <v>0</v>
      </c>
    </row>
    <row r="79" spans="1:10" s="121" customFormat="1" thickTop="1">
      <c r="A79" s="166"/>
      <c r="B79" s="166"/>
      <c r="C79" s="167"/>
      <c r="D79" s="168"/>
      <c r="E79" s="169"/>
      <c r="F79" s="169"/>
      <c r="G79" s="169"/>
      <c r="H79" s="169"/>
      <c r="I79" s="169"/>
      <c r="J79" s="169"/>
    </row>
    <row r="80" spans="1:10" s="121" customFormat="1" ht="15">
      <c r="A80" s="166"/>
      <c r="B80" s="166"/>
      <c r="C80" s="167"/>
      <c r="D80" s="168"/>
      <c r="E80" s="169"/>
      <c r="F80" s="169"/>
      <c r="G80" s="169"/>
      <c r="H80" s="169"/>
      <c r="I80" s="169"/>
      <c r="J80" s="169"/>
    </row>
    <row r="81" spans="1:11" s="121" customFormat="1" ht="15">
      <c r="A81" s="166"/>
      <c r="B81" s="166"/>
      <c r="C81" s="167"/>
      <c r="D81" s="168"/>
      <c r="E81" s="169"/>
      <c r="F81" s="169"/>
      <c r="G81" s="169"/>
      <c r="H81" s="169"/>
      <c r="I81" s="169"/>
      <c r="J81" s="169"/>
    </row>
    <row r="82" spans="1:11" s="121" customFormat="1" ht="15">
      <c r="A82" s="166"/>
      <c r="B82" s="166"/>
      <c r="C82" s="167"/>
      <c r="D82" s="168"/>
      <c r="E82" s="169"/>
      <c r="F82" s="169"/>
      <c r="G82" s="169"/>
      <c r="H82" s="169"/>
      <c r="I82" s="169"/>
      <c r="J82" s="169"/>
    </row>
    <row r="83" spans="1:11" s="121" customFormat="1" thickBot="1">
      <c r="A83" s="134"/>
      <c r="B83" s="153" t="s">
        <v>948</v>
      </c>
      <c r="C83" s="154">
        <f>SUM(C79:C82)</f>
        <v>0</v>
      </c>
      <c r="D83" s="154">
        <f t="shared" ref="D83:J83" si="9">SUM(D79:D82)</f>
        <v>0</v>
      </c>
      <c r="E83" s="154">
        <f t="shared" si="9"/>
        <v>0</v>
      </c>
      <c r="F83" s="154">
        <f t="shared" si="9"/>
        <v>0</v>
      </c>
      <c r="G83" s="154">
        <f t="shared" si="9"/>
        <v>0</v>
      </c>
      <c r="H83" s="154">
        <f t="shared" si="9"/>
        <v>0</v>
      </c>
      <c r="I83" s="154">
        <f t="shared" si="9"/>
        <v>0</v>
      </c>
      <c r="J83" s="154">
        <f t="shared" si="9"/>
        <v>0</v>
      </c>
    </row>
    <row r="84" spans="1:11" s="121" customFormat="1" thickTop="1">
      <c r="A84" s="140"/>
      <c r="B84" s="158"/>
      <c r="C84" s="161"/>
      <c r="D84" s="151"/>
      <c r="E84" s="136"/>
      <c r="F84" s="136"/>
      <c r="G84" s="136"/>
      <c r="H84" s="136"/>
      <c r="I84" s="136"/>
      <c r="J84" s="136"/>
    </row>
    <row r="85" spans="1:11" s="121" customFormat="1" ht="15">
      <c r="A85" s="140"/>
      <c r="B85" s="158"/>
      <c r="C85" s="161"/>
      <c r="D85" s="151"/>
      <c r="E85" s="136"/>
      <c r="F85" s="136"/>
      <c r="G85" s="136"/>
      <c r="H85" s="136"/>
      <c r="I85" s="136"/>
      <c r="J85" s="136"/>
    </row>
    <row r="86" spans="1:11" s="121" customFormat="1" ht="15">
      <c r="A86" s="140"/>
      <c r="B86" s="158"/>
      <c r="C86" s="161"/>
      <c r="D86" s="151"/>
      <c r="E86" s="136"/>
      <c r="F86" s="136"/>
      <c r="G86" s="136"/>
      <c r="H86" s="136"/>
      <c r="I86" s="136"/>
      <c r="J86" s="136"/>
    </row>
    <row r="87" spans="1:11" s="121" customFormat="1" ht="15">
      <c r="A87" s="140"/>
      <c r="B87" s="158"/>
      <c r="C87" s="161"/>
      <c r="D87" s="151"/>
      <c r="E87" s="136"/>
      <c r="F87" s="136"/>
      <c r="G87" s="136"/>
      <c r="H87" s="136"/>
      <c r="I87" s="136"/>
      <c r="J87" s="136"/>
    </row>
    <row r="88" spans="1:11" s="121" customFormat="1" ht="15">
      <c r="A88" s="140"/>
      <c r="B88" s="158"/>
      <c r="C88" s="161"/>
      <c r="D88" s="151"/>
      <c r="E88" s="136"/>
      <c r="F88" s="136"/>
      <c r="G88" s="136"/>
      <c r="H88" s="136"/>
      <c r="I88" s="136"/>
      <c r="J88" s="136"/>
    </row>
    <row r="89" spans="1:11" s="121" customFormat="1" ht="15">
      <c r="A89" s="140"/>
      <c r="B89" s="158"/>
      <c r="C89" s="161"/>
      <c r="D89" s="151"/>
      <c r="E89" s="136"/>
      <c r="F89" s="136"/>
      <c r="G89" s="136"/>
      <c r="H89" s="136"/>
      <c r="I89" s="136"/>
      <c r="J89" s="136"/>
    </row>
    <row r="90" spans="1:11" s="121" customFormat="1" thickBot="1">
      <c r="A90" s="134"/>
      <c r="B90" s="153" t="s">
        <v>949</v>
      </c>
      <c r="C90" s="154">
        <f>SUM(C84:C89)</f>
        <v>0</v>
      </c>
      <c r="D90" s="154">
        <f t="shared" ref="D90:J90" si="10">SUM(D84:D89)</f>
        <v>0</v>
      </c>
      <c r="E90" s="154">
        <f t="shared" si="10"/>
        <v>0</v>
      </c>
      <c r="F90" s="154">
        <f t="shared" si="10"/>
        <v>0</v>
      </c>
      <c r="G90" s="154">
        <f t="shared" si="10"/>
        <v>0</v>
      </c>
      <c r="H90" s="154">
        <f t="shared" si="10"/>
        <v>0</v>
      </c>
      <c r="I90" s="154">
        <f t="shared" si="10"/>
        <v>0</v>
      </c>
      <c r="J90" s="154">
        <f t="shared" si="10"/>
        <v>0</v>
      </c>
    </row>
    <row r="91" spans="1:11" s="121" customFormat="1" thickTop="1">
      <c r="A91" s="140"/>
      <c r="B91" s="158"/>
      <c r="C91" s="161"/>
      <c r="D91" s="151"/>
      <c r="E91" s="136"/>
      <c r="F91" s="136"/>
      <c r="G91" s="136"/>
      <c r="H91" s="136"/>
      <c r="I91" s="136"/>
      <c r="J91" s="136"/>
    </row>
    <row r="92" spans="1:11" s="121" customFormat="1" ht="15">
      <c r="A92" s="140"/>
      <c r="B92" s="158"/>
      <c r="C92" s="161"/>
      <c r="D92" s="151"/>
      <c r="E92" s="136"/>
      <c r="F92" s="136"/>
      <c r="G92" s="136"/>
      <c r="H92" s="136"/>
      <c r="I92" s="136"/>
      <c r="J92" s="136"/>
    </row>
    <row r="93" spans="1:11" s="121" customFormat="1" ht="15">
      <c r="A93" s="140"/>
      <c r="B93" s="158"/>
      <c r="C93" s="161"/>
      <c r="D93" s="151"/>
      <c r="E93" s="136"/>
      <c r="F93" s="136"/>
      <c r="G93" s="136"/>
      <c r="H93" s="136"/>
      <c r="I93" s="136"/>
      <c r="J93" s="136"/>
    </row>
    <row r="94" spans="1:11" s="121" customFormat="1" ht="15">
      <c r="A94" s="140"/>
      <c r="B94" s="158"/>
      <c r="C94" s="161"/>
      <c r="D94" s="151"/>
      <c r="E94" s="136"/>
      <c r="F94" s="136"/>
      <c r="G94" s="136"/>
      <c r="H94" s="136"/>
      <c r="I94" s="136"/>
      <c r="J94" s="136"/>
    </row>
    <row r="95" spans="1:11" s="121" customFormat="1" thickBot="1">
      <c r="A95" s="134"/>
      <c r="B95" s="153" t="s">
        <v>950</v>
      </c>
      <c r="C95" s="154">
        <f t="shared" ref="C95:J95" si="11">SUM(C91:C94)</f>
        <v>0</v>
      </c>
      <c r="D95" s="154">
        <f t="shared" si="11"/>
        <v>0</v>
      </c>
      <c r="E95" s="154">
        <f t="shared" si="11"/>
        <v>0</v>
      </c>
      <c r="F95" s="154">
        <f t="shared" si="11"/>
        <v>0</v>
      </c>
      <c r="G95" s="154">
        <f t="shared" si="11"/>
        <v>0</v>
      </c>
      <c r="H95" s="154">
        <f t="shared" si="11"/>
        <v>0</v>
      </c>
      <c r="I95" s="154">
        <f t="shared" si="11"/>
        <v>0</v>
      </c>
      <c r="J95" s="162">
        <f t="shared" si="11"/>
        <v>0</v>
      </c>
      <c r="K95" s="156"/>
    </row>
    <row r="96" spans="1:11" s="121" customFormat="1" thickTop="1">
      <c r="A96" s="140"/>
      <c r="B96" s="158"/>
      <c r="C96" s="161"/>
      <c r="D96" s="151"/>
      <c r="E96" s="136"/>
      <c r="F96" s="136"/>
      <c r="G96" s="136"/>
      <c r="H96" s="136"/>
      <c r="I96" s="136"/>
      <c r="J96" s="136"/>
    </row>
    <row r="97" spans="1:10" s="121" customFormat="1" ht="15">
      <c r="A97" s="140"/>
      <c r="B97" s="158"/>
      <c r="C97" s="135"/>
      <c r="D97" s="135"/>
      <c r="E97" s="136"/>
      <c r="F97" s="136"/>
      <c r="G97" s="136"/>
      <c r="H97" s="136"/>
      <c r="I97" s="136"/>
      <c r="J97" s="136"/>
    </row>
    <row r="98" spans="1:10" s="121" customFormat="1" ht="15">
      <c r="A98" s="140"/>
      <c r="B98" s="135"/>
      <c r="C98" s="135"/>
      <c r="D98" s="135"/>
      <c r="E98" s="136"/>
      <c r="F98" s="136"/>
      <c r="G98" s="136"/>
      <c r="H98" s="136"/>
      <c r="I98" s="136"/>
      <c r="J98" s="136"/>
    </row>
    <row r="99" spans="1:10" s="121" customFormat="1" ht="15">
      <c r="A99" s="140"/>
      <c r="B99" s="135"/>
      <c r="C99" s="135"/>
      <c r="D99" s="135"/>
      <c r="E99" s="136"/>
      <c r="F99" s="136"/>
      <c r="G99" s="136"/>
      <c r="H99" s="136"/>
      <c r="I99" s="136"/>
      <c r="J99" s="136"/>
    </row>
    <row r="100" spans="1:10" s="121" customFormat="1" ht="15">
      <c r="A100" s="140"/>
      <c r="B100" s="135"/>
      <c r="C100" s="135"/>
      <c r="D100" s="135"/>
      <c r="E100" s="136"/>
      <c r="F100" s="136"/>
      <c r="G100" s="136"/>
      <c r="H100" s="136"/>
      <c r="I100" s="136"/>
      <c r="J100" s="136"/>
    </row>
    <row r="101" spans="1:10" s="121" customFormat="1" thickBot="1">
      <c r="A101" s="163"/>
      <c r="B101" s="164" t="s">
        <v>951</v>
      </c>
      <c r="C101" s="172">
        <f>SUM(C95,C90,C83,C78,C71,C63,C56,C50,C43,C36,C24,C17)</f>
        <v>0</v>
      </c>
      <c r="D101" s="172">
        <f t="shared" ref="D101:J101" si="12">SUM(D95,D90,D83,D78,D71,D63,D56,D50,D43,D36,D24,D17)</f>
        <v>0</v>
      </c>
      <c r="E101" s="172">
        <f t="shared" si="12"/>
        <v>0</v>
      </c>
      <c r="F101" s="172">
        <f t="shared" si="12"/>
        <v>0</v>
      </c>
      <c r="G101" s="172">
        <f t="shared" si="12"/>
        <v>0</v>
      </c>
      <c r="H101" s="172">
        <f t="shared" si="12"/>
        <v>0</v>
      </c>
      <c r="I101" s="172">
        <f t="shared" si="12"/>
        <v>0</v>
      </c>
      <c r="J101" s="172">
        <f t="shared" si="12"/>
        <v>0</v>
      </c>
    </row>
    <row r="102" spans="1:10" s="121" customFormat="1" thickTop="1">
      <c r="A102" s="140"/>
      <c r="B102" s="165"/>
      <c r="C102" s="135"/>
      <c r="D102" s="136"/>
      <c r="E102" s="136"/>
      <c r="F102" s="136"/>
      <c r="G102" s="136"/>
      <c r="H102" s="136"/>
      <c r="I102" s="136"/>
      <c r="J102" s="136"/>
    </row>
  </sheetData>
  <pageMargins left="0.7" right="0.7" top="0.75" bottom="0.75" header="0.3" footer="0.3"/>
  <pageSetup paperSize="9" scale="76" fitToHeight="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30"/>
  <sheetViews>
    <sheetView workbookViewId="0">
      <selection sqref="A1:XFD1"/>
    </sheetView>
  </sheetViews>
  <sheetFormatPr defaultColWidth="8.875" defaultRowHeight="15.75"/>
  <cols>
    <col min="1" max="1" width="25" customWidth="1"/>
    <col min="2" max="11" width="8.875" style="17"/>
  </cols>
  <sheetData>
    <row r="1" spans="1:11" s="122" customFormat="1">
      <c r="A1" s="122" t="s">
        <v>969</v>
      </c>
    </row>
    <row r="2" spans="1:11" s="2" customFormat="1" ht="21">
      <c r="A2" s="2" t="s">
        <v>376</v>
      </c>
      <c r="B2" s="18"/>
      <c r="C2" s="18"/>
      <c r="D2" s="18"/>
      <c r="E2" s="18"/>
      <c r="F2" s="18"/>
      <c r="G2" s="18"/>
      <c r="H2" s="18"/>
      <c r="I2" s="18"/>
      <c r="J2" s="18"/>
      <c r="K2" s="18"/>
    </row>
    <row r="4" spans="1:11" s="1" customFormat="1">
      <c r="A4" s="7" t="s">
        <v>122</v>
      </c>
      <c r="B4" s="11" t="s">
        <v>123</v>
      </c>
      <c r="C4" s="11" t="s">
        <v>124</v>
      </c>
      <c r="D4" s="11" t="s">
        <v>125</v>
      </c>
      <c r="E4" s="11" t="s">
        <v>126</v>
      </c>
      <c r="F4" s="11" t="s">
        <v>127</v>
      </c>
      <c r="G4" s="11" t="s">
        <v>128</v>
      </c>
      <c r="H4" s="11" t="s">
        <v>129</v>
      </c>
      <c r="I4" s="11" t="s">
        <v>150</v>
      </c>
      <c r="J4" s="11" t="s">
        <v>151</v>
      </c>
      <c r="K4" s="11" t="s">
        <v>152</v>
      </c>
    </row>
    <row r="5" spans="1:11" ht="16.5" thickBot="1">
      <c r="A5" s="8"/>
      <c r="B5" s="12"/>
      <c r="C5" s="12"/>
      <c r="D5" s="12"/>
      <c r="E5" s="12"/>
      <c r="F5" s="12"/>
      <c r="G5" s="12"/>
      <c r="H5" s="12"/>
      <c r="I5" s="12"/>
      <c r="J5" s="12"/>
      <c r="K5" s="12"/>
    </row>
    <row r="6" spans="1:11" ht="16.5" thickBot="1">
      <c r="A6" s="10" t="s">
        <v>130</v>
      </c>
      <c r="B6" s="13"/>
      <c r="C6" s="13"/>
      <c r="D6" s="13"/>
      <c r="E6" s="13"/>
      <c r="F6" s="13"/>
      <c r="G6" s="13"/>
      <c r="H6" s="13"/>
      <c r="I6" s="13"/>
      <c r="J6" s="13"/>
      <c r="K6" s="14"/>
    </row>
    <row r="7" spans="1:11">
      <c r="A7" s="9"/>
      <c r="B7" s="15"/>
      <c r="C7" s="15"/>
      <c r="D7" s="15"/>
      <c r="E7" s="15"/>
      <c r="F7" s="15"/>
      <c r="G7" s="15"/>
      <c r="H7" s="15"/>
      <c r="I7" s="15"/>
      <c r="J7" s="15"/>
      <c r="K7" s="15"/>
    </row>
    <row r="8" spans="1:11">
      <c r="A8" s="6" t="s">
        <v>131</v>
      </c>
      <c r="B8" s="16"/>
      <c r="C8" s="16"/>
      <c r="D8" s="16"/>
      <c r="E8" s="16"/>
      <c r="F8" s="16"/>
      <c r="G8" s="16"/>
      <c r="H8" s="16"/>
      <c r="I8" s="16"/>
      <c r="J8" s="16"/>
      <c r="K8" s="16"/>
    </row>
    <row r="9" spans="1:11">
      <c r="A9" s="6" t="s">
        <v>132</v>
      </c>
      <c r="B9" s="16"/>
      <c r="C9" s="16"/>
      <c r="D9" s="16"/>
      <c r="E9" s="16"/>
      <c r="F9" s="16"/>
      <c r="G9" s="16"/>
      <c r="H9" s="16"/>
      <c r="I9" s="16"/>
      <c r="J9" s="16"/>
      <c r="K9" s="16"/>
    </row>
    <row r="10" spans="1:11">
      <c r="A10" s="6" t="s">
        <v>133</v>
      </c>
      <c r="B10" s="16"/>
      <c r="C10" s="16"/>
      <c r="D10" s="16"/>
      <c r="E10" s="16"/>
      <c r="F10" s="16"/>
      <c r="G10" s="16"/>
      <c r="H10" s="16"/>
      <c r="I10" s="16"/>
      <c r="J10" s="16"/>
      <c r="K10" s="16"/>
    </row>
    <row r="11" spans="1:11">
      <c r="A11" s="6" t="s">
        <v>153</v>
      </c>
      <c r="B11" s="16"/>
      <c r="C11" s="16"/>
      <c r="D11" s="16"/>
      <c r="E11" s="16"/>
      <c r="F11" s="16"/>
      <c r="G11" s="16"/>
      <c r="H11" s="16"/>
      <c r="I11" s="16"/>
      <c r="J11" s="16"/>
      <c r="K11" s="16"/>
    </row>
    <row r="12" spans="1:11">
      <c r="A12" s="6" t="s">
        <v>154</v>
      </c>
      <c r="B12" s="16"/>
      <c r="C12" s="16"/>
      <c r="D12" s="16"/>
      <c r="E12" s="16"/>
      <c r="F12" s="16"/>
      <c r="G12" s="16"/>
      <c r="H12" s="16"/>
      <c r="I12" s="16"/>
      <c r="J12" s="16"/>
      <c r="K12" s="16"/>
    </row>
    <row r="13" spans="1:11">
      <c r="A13" s="6" t="s">
        <v>134</v>
      </c>
      <c r="B13" s="16"/>
      <c r="C13" s="16"/>
      <c r="D13" s="16"/>
      <c r="E13" s="16"/>
      <c r="F13" s="16"/>
      <c r="G13" s="16"/>
      <c r="H13" s="16"/>
      <c r="I13" s="16"/>
      <c r="J13" s="16"/>
      <c r="K13" s="16"/>
    </row>
    <row r="14" spans="1:11">
      <c r="A14" s="6" t="s">
        <v>135</v>
      </c>
      <c r="B14" s="16"/>
      <c r="C14" s="16"/>
      <c r="D14" s="16"/>
      <c r="E14" s="16"/>
      <c r="F14" s="16"/>
      <c r="G14" s="16"/>
      <c r="H14" s="16"/>
      <c r="I14" s="16"/>
      <c r="J14" s="16"/>
      <c r="K14" s="16"/>
    </row>
    <row r="15" spans="1:11">
      <c r="A15" s="6" t="s">
        <v>136</v>
      </c>
      <c r="B15" s="16"/>
      <c r="C15" s="16"/>
      <c r="D15" s="16"/>
      <c r="E15" s="16"/>
      <c r="F15" s="16"/>
      <c r="G15" s="16"/>
      <c r="H15" s="16"/>
      <c r="I15" s="16"/>
      <c r="J15" s="16"/>
      <c r="K15" s="16"/>
    </row>
    <row r="16" spans="1:11">
      <c r="A16" s="6" t="s">
        <v>137</v>
      </c>
      <c r="B16" s="16"/>
      <c r="C16" s="16"/>
      <c r="D16" s="16"/>
      <c r="E16" s="16"/>
      <c r="F16" s="16"/>
      <c r="G16" s="16"/>
      <c r="H16" s="16"/>
      <c r="I16" s="16"/>
      <c r="J16" s="16"/>
      <c r="K16" s="16"/>
    </row>
    <row r="17" spans="1:11">
      <c r="A17" s="6" t="s">
        <v>138</v>
      </c>
      <c r="B17" s="16"/>
      <c r="C17" s="16"/>
      <c r="D17" s="16"/>
      <c r="E17" s="16"/>
      <c r="F17" s="16"/>
      <c r="G17" s="16"/>
      <c r="H17" s="16"/>
      <c r="I17" s="16"/>
      <c r="J17" s="16"/>
      <c r="K17" s="16"/>
    </row>
    <row r="18" spans="1:11">
      <c r="A18" s="6" t="s">
        <v>148</v>
      </c>
      <c r="B18" s="16"/>
      <c r="C18" s="16"/>
      <c r="D18" s="16"/>
      <c r="E18" s="16"/>
      <c r="F18" s="16"/>
      <c r="G18" s="16"/>
      <c r="H18" s="16"/>
      <c r="I18" s="16"/>
      <c r="J18" s="16"/>
      <c r="K18" s="16"/>
    </row>
    <row r="19" spans="1:11">
      <c r="A19" s="6" t="s">
        <v>139</v>
      </c>
      <c r="B19" s="16"/>
      <c r="C19" s="16"/>
      <c r="D19" s="16"/>
      <c r="E19" s="16"/>
      <c r="F19" s="16"/>
      <c r="G19" s="16"/>
      <c r="H19" s="16"/>
      <c r="I19" s="16"/>
      <c r="J19" s="16"/>
      <c r="K19" s="16"/>
    </row>
    <row r="20" spans="1:11">
      <c r="A20" s="6" t="s">
        <v>140</v>
      </c>
      <c r="B20" s="16"/>
      <c r="C20" s="16"/>
      <c r="D20" s="16"/>
      <c r="E20" s="16"/>
      <c r="F20" s="16"/>
      <c r="G20" s="16"/>
      <c r="H20" s="16"/>
      <c r="I20" s="16"/>
      <c r="J20" s="16"/>
      <c r="K20" s="16"/>
    </row>
    <row r="21" spans="1:11">
      <c r="A21" s="6" t="s">
        <v>141</v>
      </c>
      <c r="B21" s="16"/>
      <c r="C21" s="16"/>
      <c r="D21" s="16"/>
      <c r="E21" s="16"/>
      <c r="F21" s="16"/>
      <c r="G21" s="16"/>
      <c r="H21" s="16"/>
      <c r="I21" s="16"/>
      <c r="J21" s="16"/>
      <c r="K21" s="16"/>
    </row>
    <row r="22" spans="1:11">
      <c r="A22" s="6" t="s">
        <v>142</v>
      </c>
      <c r="B22" s="16"/>
      <c r="C22" s="16"/>
      <c r="D22" s="16"/>
      <c r="E22" s="16"/>
      <c r="F22" s="16"/>
      <c r="G22" s="16"/>
      <c r="H22" s="16"/>
      <c r="I22" s="16"/>
      <c r="J22" s="16"/>
      <c r="K22" s="16"/>
    </row>
    <row r="23" spans="1:11">
      <c r="A23" s="6" t="s">
        <v>143</v>
      </c>
      <c r="B23" s="16"/>
      <c r="C23" s="16"/>
      <c r="D23" s="16"/>
      <c r="E23" s="16"/>
      <c r="F23" s="16"/>
      <c r="G23" s="16"/>
      <c r="H23" s="16"/>
      <c r="I23" s="16"/>
      <c r="J23" s="16"/>
      <c r="K23" s="16"/>
    </row>
    <row r="24" spans="1:11">
      <c r="A24" s="6" t="s">
        <v>144</v>
      </c>
      <c r="B24" s="16"/>
      <c r="C24" s="16"/>
      <c r="D24" s="16"/>
      <c r="E24" s="16"/>
      <c r="F24" s="16"/>
      <c r="G24" s="16"/>
      <c r="H24" s="16"/>
      <c r="I24" s="16"/>
      <c r="J24" s="16"/>
      <c r="K24" s="16"/>
    </row>
    <row r="25" spans="1:11">
      <c r="A25" s="6" t="s">
        <v>145</v>
      </c>
      <c r="B25" s="16"/>
      <c r="C25" s="16"/>
      <c r="D25" s="16"/>
      <c r="E25" s="16"/>
      <c r="F25" s="16"/>
      <c r="G25" s="16"/>
      <c r="H25" s="16"/>
      <c r="I25" s="16"/>
      <c r="J25" s="16"/>
      <c r="K25" s="16"/>
    </row>
    <row r="26" spans="1:11">
      <c r="A26" s="6" t="s">
        <v>146</v>
      </c>
      <c r="B26" s="16"/>
      <c r="C26" s="16"/>
      <c r="D26" s="16"/>
      <c r="E26" s="16"/>
      <c r="F26" s="16"/>
      <c r="G26" s="16"/>
      <c r="H26" s="16"/>
      <c r="I26" s="16"/>
      <c r="J26" s="16"/>
      <c r="K26" s="16"/>
    </row>
    <row r="27" spans="1:11">
      <c r="A27" s="6" t="s">
        <v>147</v>
      </c>
      <c r="B27" s="16"/>
      <c r="C27" s="16"/>
      <c r="D27" s="16"/>
      <c r="E27" s="16"/>
      <c r="F27" s="16"/>
      <c r="G27" s="16"/>
      <c r="H27" s="16"/>
      <c r="I27" s="16"/>
      <c r="J27" s="16"/>
      <c r="K27" s="16"/>
    </row>
    <row r="28" spans="1:11">
      <c r="A28" s="6"/>
      <c r="B28" s="16"/>
      <c r="C28" s="16"/>
      <c r="D28" s="16"/>
      <c r="E28" s="16"/>
      <c r="F28" s="16"/>
      <c r="G28" s="16"/>
      <c r="H28" s="16"/>
      <c r="I28" s="16"/>
      <c r="J28" s="16"/>
      <c r="K28" s="16"/>
    </row>
    <row r="29" spans="1:11">
      <c r="A29" s="6"/>
      <c r="B29" s="16"/>
      <c r="C29" s="16"/>
      <c r="D29" s="16"/>
      <c r="E29" s="16"/>
      <c r="F29" s="16"/>
      <c r="G29" s="16"/>
      <c r="H29" s="16"/>
      <c r="I29" s="16"/>
      <c r="J29" s="16"/>
      <c r="K29" s="16"/>
    </row>
    <row r="30" spans="1:11" s="1" customFormat="1">
      <c r="A30" s="7" t="s">
        <v>149</v>
      </c>
      <c r="B30" s="11">
        <f>SUM(B7:B29)</f>
        <v>0</v>
      </c>
      <c r="C30" s="11">
        <f t="shared" ref="C30:K30" si="0">SUM(C7:C29)</f>
        <v>0</v>
      </c>
      <c r="D30" s="11">
        <f t="shared" si="0"/>
        <v>0</v>
      </c>
      <c r="E30" s="11">
        <f t="shared" si="0"/>
        <v>0</v>
      </c>
      <c r="F30" s="11">
        <f t="shared" si="0"/>
        <v>0</v>
      </c>
      <c r="G30" s="11">
        <f t="shared" si="0"/>
        <v>0</v>
      </c>
      <c r="H30" s="11">
        <f t="shared" si="0"/>
        <v>0</v>
      </c>
      <c r="I30" s="11">
        <f t="shared" si="0"/>
        <v>0</v>
      </c>
      <c r="J30" s="11">
        <f t="shared" si="0"/>
        <v>0</v>
      </c>
      <c r="K30" s="11">
        <f t="shared" si="0"/>
        <v>0</v>
      </c>
    </row>
  </sheetData>
  <pageMargins left="0.7" right="0.7" top="0.75" bottom="0.75" header="0.3" footer="0.3"/>
  <pageSetup paperSize="9" fitToHeight="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60"/>
  <sheetViews>
    <sheetView workbookViewId="0">
      <selection activeCell="A2" sqref="A2"/>
    </sheetView>
  </sheetViews>
  <sheetFormatPr defaultColWidth="8.875" defaultRowHeight="15.75"/>
  <cols>
    <col min="1" max="1" width="15.125" customWidth="1"/>
    <col min="3" max="3" width="11.125" customWidth="1"/>
    <col min="4" max="4" width="12.625" customWidth="1"/>
    <col min="5" max="5" width="13.125" customWidth="1"/>
    <col min="6" max="6" width="14.625" customWidth="1"/>
  </cols>
  <sheetData>
    <row r="1" spans="1:6" s="122" customFormat="1">
      <c r="A1" s="122" t="s">
        <v>969</v>
      </c>
    </row>
    <row r="2" spans="1:6" s="197" customFormat="1">
      <c r="A2" s="197" t="s">
        <v>1508</v>
      </c>
    </row>
    <row r="3" spans="1:6" s="2" customFormat="1" ht="21">
      <c r="A3" s="2" t="s">
        <v>919</v>
      </c>
      <c r="D3" s="2" t="s">
        <v>923</v>
      </c>
    </row>
    <row r="4" spans="1:6" s="2" customFormat="1" ht="21">
      <c r="D4" s="2" t="s">
        <v>924</v>
      </c>
    </row>
    <row r="5" spans="1:6" s="3" customFormat="1">
      <c r="A5" s="3" t="s">
        <v>920</v>
      </c>
    </row>
    <row r="6" spans="1:6" s="3" customFormat="1">
      <c r="A6" s="3" t="s">
        <v>921</v>
      </c>
    </row>
    <row r="7" spans="1:6" s="3" customFormat="1">
      <c r="A7" s="3" t="s">
        <v>922</v>
      </c>
    </row>
    <row r="8" spans="1:6" s="3" customFormat="1"/>
    <row r="9" spans="1:6" s="122" customFormat="1"/>
    <row r="10" spans="1:6">
      <c r="A10" s="126"/>
      <c r="B10" s="126"/>
      <c r="C10" s="127" t="s">
        <v>896</v>
      </c>
      <c r="D10" s="127"/>
      <c r="E10" s="128" t="s">
        <v>897</v>
      </c>
      <c r="F10" s="128"/>
    </row>
    <row r="11" spans="1:6">
      <c r="A11" s="130"/>
      <c r="B11" s="130" t="s">
        <v>898</v>
      </c>
      <c r="C11" s="131" t="s">
        <v>899</v>
      </c>
      <c r="D11" s="131" t="s">
        <v>900</v>
      </c>
      <c r="E11" s="132" t="s">
        <v>899</v>
      </c>
      <c r="F11" s="132" t="s">
        <v>900</v>
      </c>
    </row>
    <row r="12" spans="1:6">
      <c r="A12" s="125" t="s">
        <v>901</v>
      </c>
      <c r="B12" s="125">
        <v>2</v>
      </c>
      <c r="C12" s="123">
        <v>6</v>
      </c>
      <c r="D12" s="123">
        <v>6</v>
      </c>
      <c r="E12" s="124">
        <f>B12*C12</f>
        <v>12</v>
      </c>
      <c r="F12" s="124">
        <f>B12*D12</f>
        <v>12</v>
      </c>
    </row>
    <row r="13" spans="1:6">
      <c r="A13" s="125" t="s">
        <v>334</v>
      </c>
      <c r="B13" s="125">
        <v>0.2</v>
      </c>
      <c r="C13" s="123">
        <v>24</v>
      </c>
      <c r="D13" s="123"/>
      <c r="E13" s="124">
        <f t="shared" ref="E13:E37" si="0">B13*C13</f>
        <v>4.8000000000000007</v>
      </c>
      <c r="F13" s="124">
        <f t="shared" ref="F13:F37" si="1">B13*D13</f>
        <v>0</v>
      </c>
    </row>
    <row r="14" spans="1:6">
      <c r="A14" s="125" t="s">
        <v>240</v>
      </c>
      <c r="B14" s="125">
        <v>0.4</v>
      </c>
      <c r="C14" s="123">
        <v>24</v>
      </c>
      <c r="D14" s="123"/>
      <c r="E14" s="124">
        <f t="shared" si="0"/>
        <v>9.6000000000000014</v>
      </c>
      <c r="F14" s="124">
        <f t="shared" si="1"/>
        <v>0</v>
      </c>
    </row>
    <row r="15" spans="1:6" s="173" customFormat="1">
      <c r="A15" s="125" t="s">
        <v>1124</v>
      </c>
      <c r="B15" s="125"/>
      <c r="C15" s="123"/>
      <c r="D15" s="123"/>
      <c r="E15" s="124"/>
      <c r="F15" s="124"/>
    </row>
    <row r="16" spans="1:6" s="173" customFormat="1">
      <c r="A16" s="125" t="s">
        <v>1125</v>
      </c>
      <c r="B16" s="125"/>
      <c r="C16" s="123"/>
      <c r="D16" s="123"/>
      <c r="E16" s="124"/>
      <c r="F16" s="124"/>
    </row>
    <row r="17" spans="1:6" s="173" customFormat="1">
      <c r="A17" s="125" t="s">
        <v>1126</v>
      </c>
      <c r="B17" s="125"/>
      <c r="C17" s="123"/>
      <c r="D17" s="123"/>
      <c r="E17" s="124"/>
      <c r="F17" s="124"/>
    </row>
    <row r="18" spans="1:6">
      <c r="A18" s="125" t="s">
        <v>902</v>
      </c>
      <c r="B18" s="125">
        <v>3.2</v>
      </c>
      <c r="C18" s="123">
        <v>3</v>
      </c>
      <c r="D18" s="123"/>
      <c r="E18" s="124">
        <f t="shared" si="0"/>
        <v>9.6000000000000014</v>
      </c>
      <c r="F18" s="124">
        <f t="shared" si="1"/>
        <v>0</v>
      </c>
    </row>
    <row r="19" spans="1:6">
      <c r="A19" s="125" t="s">
        <v>903</v>
      </c>
      <c r="B19" s="125">
        <v>1.4</v>
      </c>
      <c r="C19" s="123">
        <v>9</v>
      </c>
      <c r="D19" s="123"/>
      <c r="E19" s="124">
        <f t="shared" si="0"/>
        <v>12.6</v>
      </c>
      <c r="F19" s="124">
        <f t="shared" si="1"/>
        <v>0</v>
      </c>
    </row>
    <row r="20" spans="1:6">
      <c r="A20" s="125" t="s">
        <v>904</v>
      </c>
      <c r="B20" s="125">
        <v>1</v>
      </c>
      <c r="C20" s="123">
        <v>12</v>
      </c>
      <c r="D20" s="123"/>
      <c r="E20" s="124">
        <f t="shared" si="0"/>
        <v>12</v>
      </c>
      <c r="F20" s="124">
        <f t="shared" si="1"/>
        <v>0</v>
      </c>
    </row>
    <row r="21" spans="1:6">
      <c r="A21" s="125" t="s">
        <v>905</v>
      </c>
      <c r="B21" s="125">
        <v>0.5</v>
      </c>
      <c r="C21" s="123">
        <v>0</v>
      </c>
      <c r="D21" s="123">
        <v>12</v>
      </c>
      <c r="E21" s="124">
        <f t="shared" si="0"/>
        <v>0</v>
      </c>
      <c r="F21" s="124">
        <f t="shared" si="1"/>
        <v>6</v>
      </c>
    </row>
    <row r="22" spans="1:6">
      <c r="A22" s="125" t="s">
        <v>906</v>
      </c>
      <c r="B22" s="125">
        <v>2</v>
      </c>
      <c r="C22" s="123">
        <v>1</v>
      </c>
      <c r="D22" s="123">
        <v>5</v>
      </c>
      <c r="E22" s="124">
        <f t="shared" si="0"/>
        <v>2</v>
      </c>
      <c r="F22" s="124">
        <f t="shared" si="1"/>
        <v>10</v>
      </c>
    </row>
    <row r="23" spans="1:6">
      <c r="A23" s="125" t="s">
        <v>907</v>
      </c>
      <c r="B23" s="125">
        <v>1</v>
      </c>
      <c r="C23" s="123">
        <v>0.25</v>
      </c>
      <c r="D23" s="123">
        <v>0.25</v>
      </c>
      <c r="E23" s="124">
        <f t="shared" si="0"/>
        <v>0.25</v>
      </c>
      <c r="F23" s="124">
        <f t="shared" si="1"/>
        <v>0.25</v>
      </c>
    </row>
    <row r="24" spans="1:6">
      <c r="A24" s="125" t="s">
        <v>336</v>
      </c>
      <c r="B24" s="125">
        <v>0.5</v>
      </c>
      <c r="C24" s="123">
        <v>24</v>
      </c>
      <c r="D24" s="123"/>
      <c r="E24" s="124">
        <f t="shared" si="0"/>
        <v>12</v>
      </c>
      <c r="F24" s="124">
        <f t="shared" si="1"/>
        <v>0</v>
      </c>
    </row>
    <row r="25" spans="1:6">
      <c r="A25" s="125" t="s">
        <v>339</v>
      </c>
      <c r="B25" s="125">
        <v>1</v>
      </c>
      <c r="C25" s="123">
        <v>2</v>
      </c>
      <c r="D25" s="123">
        <v>8</v>
      </c>
      <c r="E25" s="124">
        <f t="shared" si="0"/>
        <v>2</v>
      </c>
      <c r="F25" s="124">
        <f t="shared" si="1"/>
        <v>8</v>
      </c>
    </row>
    <row r="26" spans="1:6">
      <c r="A26" s="125" t="s">
        <v>908</v>
      </c>
      <c r="B26" s="125">
        <v>6</v>
      </c>
      <c r="C26" s="123">
        <v>24</v>
      </c>
      <c r="D26" s="123">
        <v>24</v>
      </c>
      <c r="E26" s="124">
        <f t="shared" si="0"/>
        <v>144</v>
      </c>
      <c r="F26" s="124">
        <f t="shared" si="1"/>
        <v>144</v>
      </c>
    </row>
    <row r="27" spans="1:6">
      <c r="A27" s="125" t="s">
        <v>909</v>
      </c>
      <c r="B27" s="125">
        <v>4</v>
      </c>
      <c r="C27" s="123">
        <v>0.1</v>
      </c>
      <c r="D27" s="123">
        <v>0.1</v>
      </c>
      <c r="E27" s="124">
        <f t="shared" si="0"/>
        <v>0.4</v>
      </c>
      <c r="F27" s="124">
        <f t="shared" si="1"/>
        <v>0.4</v>
      </c>
    </row>
    <row r="28" spans="1:6">
      <c r="A28" s="125" t="s">
        <v>910</v>
      </c>
      <c r="B28" s="125">
        <v>1</v>
      </c>
      <c r="C28" s="123">
        <v>23.9</v>
      </c>
      <c r="D28" s="123">
        <v>23.9</v>
      </c>
      <c r="E28" s="124">
        <f t="shared" si="0"/>
        <v>23.9</v>
      </c>
      <c r="F28" s="124">
        <f t="shared" si="1"/>
        <v>23.9</v>
      </c>
    </row>
    <row r="29" spans="1:6">
      <c r="A29" s="125" t="s">
        <v>662</v>
      </c>
      <c r="B29" s="125">
        <v>0.21</v>
      </c>
      <c r="C29" s="123">
        <v>24</v>
      </c>
      <c r="D29" s="123">
        <v>24</v>
      </c>
      <c r="E29" s="124">
        <f t="shared" si="0"/>
        <v>5.04</v>
      </c>
      <c r="F29" s="124">
        <f t="shared" si="1"/>
        <v>5.04</v>
      </c>
    </row>
    <row r="30" spans="1:6">
      <c r="A30" s="125" t="s">
        <v>911</v>
      </c>
      <c r="B30" s="125">
        <v>5</v>
      </c>
      <c r="C30" s="123"/>
      <c r="D30" s="123"/>
      <c r="E30" s="124">
        <f t="shared" si="0"/>
        <v>0</v>
      </c>
      <c r="F30" s="124">
        <f t="shared" si="1"/>
        <v>0</v>
      </c>
    </row>
    <row r="31" spans="1:6" s="173" customFormat="1">
      <c r="A31" s="125" t="s">
        <v>1201</v>
      </c>
      <c r="B31" s="125"/>
      <c r="C31" s="123"/>
      <c r="D31" s="123"/>
      <c r="E31" s="124"/>
      <c r="F31" s="124"/>
    </row>
    <row r="32" spans="1:6">
      <c r="A32" s="125" t="s">
        <v>912</v>
      </c>
      <c r="B32" s="125">
        <v>10</v>
      </c>
      <c r="C32" s="123">
        <v>0.25</v>
      </c>
      <c r="D32" s="123">
        <v>0.25</v>
      </c>
      <c r="E32" s="124">
        <f t="shared" si="0"/>
        <v>2.5</v>
      </c>
      <c r="F32" s="124">
        <f t="shared" si="1"/>
        <v>2.5</v>
      </c>
    </row>
    <row r="33" spans="1:7">
      <c r="A33" s="125" t="s">
        <v>913</v>
      </c>
      <c r="B33" s="125">
        <v>10</v>
      </c>
      <c r="C33" s="123">
        <v>0.1</v>
      </c>
      <c r="D33" s="123">
        <v>0.1</v>
      </c>
      <c r="E33" s="124">
        <f t="shared" si="0"/>
        <v>1</v>
      </c>
      <c r="F33" s="124">
        <f t="shared" si="1"/>
        <v>1</v>
      </c>
    </row>
    <row r="34" spans="1:7" s="173" customFormat="1">
      <c r="A34" s="125" t="s">
        <v>777</v>
      </c>
      <c r="B34" s="125"/>
      <c r="C34" s="123"/>
      <c r="D34" s="123"/>
      <c r="E34" s="124"/>
      <c r="F34" s="124"/>
    </row>
    <row r="35" spans="1:7" s="173" customFormat="1">
      <c r="A35" s="125" t="s">
        <v>1130</v>
      </c>
      <c r="B35" s="125"/>
      <c r="C35" s="123"/>
      <c r="D35" s="123"/>
      <c r="E35" s="124"/>
      <c r="F35" s="124"/>
    </row>
    <row r="36" spans="1:7">
      <c r="A36" s="125" t="s">
        <v>44</v>
      </c>
      <c r="B36" s="125">
        <v>100</v>
      </c>
      <c r="C36" s="123"/>
      <c r="D36" s="123"/>
      <c r="E36" s="124">
        <f t="shared" si="0"/>
        <v>0</v>
      </c>
      <c r="F36" s="124">
        <f t="shared" si="1"/>
        <v>0</v>
      </c>
    </row>
    <row r="37" spans="1:7">
      <c r="A37" s="125" t="s">
        <v>393</v>
      </c>
      <c r="B37" s="125">
        <v>1</v>
      </c>
      <c r="C37" s="123"/>
      <c r="D37" s="123"/>
      <c r="E37" s="124">
        <f t="shared" si="0"/>
        <v>0</v>
      </c>
      <c r="F37" s="124">
        <f t="shared" si="1"/>
        <v>0</v>
      </c>
    </row>
    <row r="38" spans="1:7">
      <c r="A38" s="129"/>
      <c r="B38" s="129"/>
      <c r="C38" s="129"/>
      <c r="D38" s="129" t="s">
        <v>858</v>
      </c>
      <c r="E38" s="133">
        <f>SUM(E12:E37)</f>
        <v>253.69</v>
      </c>
      <c r="F38" s="133">
        <f>SUM(F12:F37)</f>
        <v>213.09</v>
      </c>
    </row>
    <row r="39" spans="1:7" ht="16.5" thickBot="1"/>
    <row r="40" spans="1:7" s="173" customFormat="1" ht="16.5" thickBot="1">
      <c r="C40" s="173" t="s">
        <v>1132</v>
      </c>
      <c r="E40" s="179">
        <f>E38*2.5</f>
        <v>634.22500000000002</v>
      </c>
      <c r="F40" s="180">
        <f>F38*2.5</f>
        <v>532.72500000000002</v>
      </c>
      <c r="G40" s="173" t="s">
        <v>1133</v>
      </c>
    </row>
    <row r="41" spans="1:7" s="173" customFormat="1"/>
    <row r="42" spans="1:7" s="173" customFormat="1"/>
    <row r="43" spans="1:7" s="173" customFormat="1"/>
    <row r="44" spans="1:7" s="173" customFormat="1"/>
    <row r="46" spans="1:7">
      <c r="A46" s="122"/>
      <c r="B46" s="122" t="s">
        <v>914</v>
      </c>
      <c r="C46" s="122" t="s">
        <v>915</v>
      </c>
      <c r="D46" s="122" t="s">
        <v>916</v>
      </c>
      <c r="E46" s="122"/>
      <c r="F46" s="122"/>
    </row>
    <row r="47" spans="1:7">
      <c r="A47" s="122" t="s">
        <v>917</v>
      </c>
      <c r="B47" s="122">
        <v>150</v>
      </c>
      <c r="C47" s="122"/>
      <c r="D47" s="122">
        <v>4</v>
      </c>
      <c r="E47" s="122"/>
      <c r="F47" s="122"/>
    </row>
    <row r="48" spans="1:7">
      <c r="A48" s="122" t="s">
        <v>918</v>
      </c>
      <c r="B48" s="122">
        <v>150</v>
      </c>
      <c r="C48" s="122">
        <v>2</v>
      </c>
      <c r="D48" s="122">
        <v>24</v>
      </c>
      <c r="E48" s="122"/>
      <c r="F48" s="122"/>
    </row>
    <row r="49" spans="1:1">
      <c r="A49" t="s">
        <v>1202</v>
      </c>
    </row>
    <row r="53" spans="1:1">
      <c r="A53" t="s">
        <v>1122</v>
      </c>
    </row>
    <row r="54" spans="1:1" s="173" customFormat="1">
      <c r="A54" s="173" t="s">
        <v>1131</v>
      </c>
    </row>
    <row r="55" spans="1:1" s="173" customFormat="1">
      <c r="A55" s="173" t="s">
        <v>1134</v>
      </c>
    </row>
    <row r="56" spans="1:1">
      <c r="A56" t="s">
        <v>1123</v>
      </c>
    </row>
    <row r="57" spans="1:1">
      <c r="A57" t="s">
        <v>1127</v>
      </c>
    </row>
    <row r="58" spans="1:1">
      <c r="A58" t="s">
        <v>1128</v>
      </c>
    </row>
    <row r="59" spans="1:1">
      <c r="A59" t="s">
        <v>1129</v>
      </c>
    </row>
    <row r="60" spans="1:1">
      <c r="A60" t="s">
        <v>1135</v>
      </c>
    </row>
  </sheetData>
  <pageMargins left="0.7" right="0.7" top="0.75" bottom="0.75" header="0.3" footer="0.3"/>
  <pageSetup paperSize="9" scale="67" fitToHeight="0"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4"/>
  <sheetViews>
    <sheetView workbookViewId="0">
      <selection sqref="A1:XFD1"/>
    </sheetView>
  </sheetViews>
  <sheetFormatPr defaultColWidth="8.875" defaultRowHeight="15.75"/>
  <cols>
    <col min="1" max="1" width="19.125" customWidth="1"/>
    <col min="2" max="2" width="17.125" customWidth="1"/>
    <col min="3" max="3" width="20.125" customWidth="1"/>
    <col min="4" max="4" width="19.625" customWidth="1"/>
    <col min="5" max="5" width="22.125" customWidth="1"/>
    <col min="6" max="6" width="23.125" customWidth="1"/>
    <col min="7" max="7" width="15.125" customWidth="1"/>
    <col min="8" max="8" width="17.125" customWidth="1"/>
    <col min="9" max="9" width="11" customWidth="1"/>
    <col min="10" max="10" width="14.375" customWidth="1"/>
    <col min="11" max="11" width="21.5" customWidth="1"/>
    <col min="12" max="12" width="29.125" customWidth="1"/>
  </cols>
  <sheetData>
    <row r="1" spans="1:12" s="122" customFormat="1">
      <c r="A1" s="122" t="s">
        <v>969</v>
      </c>
    </row>
    <row r="2" spans="1:12" s="2" customFormat="1" ht="21">
      <c r="A2" s="2" t="s">
        <v>611</v>
      </c>
    </row>
    <row r="4" spans="1:12" s="129" customFormat="1">
      <c r="A4" s="129" t="s">
        <v>933</v>
      </c>
      <c r="B4" s="129" t="s">
        <v>934</v>
      </c>
      <c r="C4" s="129" t="s">
        <v>609</v>
      </c>
      <c r="D4" s="129" t="s">
        <v>610</v>
      </c>
      <c r="E4" s="129" t="s">
        <v>617</v>
      </c>
      <c r="F4" s="129" t="s">
        <v>616</v>
      </c>
      <c r="G4" s="129" t="s">
        <v>614</v>
      </c>
      <c r="H4" s="129" t="s">
        <v>613</v>
      </c>
      <c r="I4" s="129" t="s">
        <v>935</v>
      </c>
      <c r="J4" s="129" t="s">
        <v>615</v>
      </c>
      <c r="K4" s="129" t="s">
        <v>936</v>
      </c>
      <c r="L4" s="129" t="s">
        <v>725</v>
      </c>
    </row>
  </sheetData>
  <pageMargins left="0.7" right="0.7" top="0.75" bottom="0.75" header="0.3" footer="0.3"/>
  <pageSetup paperSize="9" scale="52" fitToHeight="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89"/>
  <sheetViews>
    <sheetView workbookViewId="0">
      <selection activeCell="AD22" sqref="AD22"/>
    </sheetView>
  </sheetViews>
  <sheetFormatPr defaultColWidth="9.125" defaultRowHeight="15.75"/>
  <cols>
    <col min="1" max="1" width="3.125" style="199" customWidth="1"/>
    <col min="2" max="8" width="5.875" style="199" customWidth="1"/>
    <col min="9" max="9" width="3.375" style="199" customWidth="1"/>
    <col min="10" max="16" width="5.875" style="199" customWidth="1"/>
    <col min="17" max="17" width="3.375" style="199" customWidth="1"/>
    <col min="18" max="24" width="5.875" style="199" customWidth="1"/>
    <col min="25" max="25" width="2.5" style="199" customWidth="1"/>
    <col min="26" max="26" width="3.875" style="199" customWidth="1"/>
    <col min="27" max="16384" width="9.125" style="199"/>
  </cols>
  <sheetData>
    <row r="1" spans="1:25" s="222" customFormat="1" ht="23.25">
      <c r="A1" s="219" t="s">
        <v>1375</v>
      </c>
      <c r="B1" s="220"/>
      <c r="C1" s="220"/>
      <c r="D1" s="220"/>
      <c r="E1" s="220"/>
      <c r="F1" s="220"/>
      <c r="G1" s="220"/>
      <c r="H1" s="220"/>
      <c r="I1" s="220"/>
      <c r="J1" s="220"/>
      <c r="K1" s="221"/>
      <c r="L1" s="220"/>
      <c r="M1" s="220"/>
      <c r="N1" s="220"/>
      <c r="O1" s="220"/>
      <c r="P1" s="220"/>
      <c r="Q1" s="220"/>
      <c r="R1" s="220"/>
      <c r="S1" s="220"/>
      <c r="T1" s="220"/>
      <c r="U1" s="220"/>
      <c r="V1" s="220"/>
      <c r="W1" s="220"/>
      <c r="X1" s="220"/>
      <c r="Y1" s="220"/>
    </row>
    <row r="2" spans="1:25">
      <c r="A2" s="198"/>
      <c r="B2" s="198"/>
      <c r="C2" s="198"/>
      <c r="D2" s="198"/>
      <c r="E2" s="198"/>
      <c r="F2" s="198"/>
      <c r="G2" s="198"/>
      <c r="H2" s="198"/>
      <c r="I2" s="198"/>
      <c r="J2" s="198"/>
      <c r="K2" s="198"/>
      <c r="L2" s="198"/>
      <c r="M2" s="198"/>
      <c r="N2" s="198"/>
      <c r="O2" s="198"/>
      <c r="P2" s="198"/>
      <c r="Q2" s="198"/>
      <c r="R2" s="198"/>
      <c r="S2" s="198"/>
      <c r="T2" s="198"/>
      <c r="U2" s="198"/>
      <c r="V2" s="198"/>
      <c r="W2" s="198"/>
      <c r="X2" s="198"/>
      <c r="Y2" s="198"/>
    </row>
    <row r="3" spans="1:25">
      <c r="A3" s="198"/>
      <c r="B3" s="200" t="s">
        <v>1371</v>
      </c>
      <c r="C3" s="201">
        <v>2018</v>
      </c>
      <c r="D3" s="198"/>
      <c r="E3" s="200" t="s">
        <v>1372</v>
      </c>
      <c r="F3" s="201">
        <v>1</v>
      </c>
      <c r="G3" s="198"/>
      <c r="H3" s="198"/>
      <c r="I3" s="198"/>
      <c r="J3" s="200" t="s">
        <v>1373</v>
      </c>
      <c r="K3" s="201">
        <v>2</v>
      </c>
      <c r="L3" s="202" t="s">
        <v>1374</v>
      </c>
      <c r="M3" s="198"/>
      <c r="N3" s="198"/>
      <c r="O3" s="198"/>
      <c r="P3" s="198"/>
      <c r="Q3" s="198"/>
      <c r="R3" s="198"/>
      <c r="S3" s="198"/>
      <c r="T3" s="198"/>
      <c r="U3" s="198"/>
      <c r="V3" s="198"/>
      <c r="W3" s="198"/>
      <c r="X3" s="203"/>
      <c r="Y3" s="198"/>
    </row>
    <row r="4" spans="1:25">
      <c r="A4" s="198"/>
      <c r="B4" s="198"/>
      <c r="C4" s="198"/>
      <c r="D4" s="198"/>
      <c r="E4" s="198"/>
      <c r="F4" s="198"/>
      <c r="G4" s="198"/>
      <c r="H4" s="198"/>
      <c r="I4" s="198"/>
      <c r="J4" s="198"/>
      <c r="K4" s="198"/>
      <c r="L4" s="198"/>
      <c r="M4" s="198"/>
      <c r="N4" s="198"/>
      <c r="O4" s="198"/>
      <c r="P4" s="198"/>
      <c r="Q4" s="198"/>
      <c r="R4" s="198"/>
      <c r="S4" s="198"/>
      <c r="T4" s="198"/>
      <c r="U4" s="198"/>
      <c r="V4" s="198"/>
      <c r="W4" s="198"/>
      <c r="X4" s="198"/>
      <c r="Y4" s="198"/>
    </row>
    <row r="6" spans="1:25">
      <c r="B6" s="204"/>
      <c r="C6" s="205"/>
      <c r="D6" s="205"/>
      <c r="E6" s="205"/>
      <c r="F6" s="205"/>
      <c r="G6" s="205"/>
      <c r="H6" s="205"/>
      <c r="I6" s="205"/>
      <c r="J6" s="205"/>
      <c r="K6" s="205"/>
      <c r="L6" s="205"/>
      <c r="M6" s="205"/>
      <c r="N6" s="205"/>
      <c r="O6" s="205"/>
      <c r="P6" s="205"/>
      <c r="Q6" s="205"/>
      <c r="R6" s="205"/>
      <c r="S6" s="205"/>
      <c r="T6" s="205"/>
      <c r="U6" s="205"/>
      <c r="V6" s="205"/>
      <c r="W6" s="205"/>
      <c r="X6" s="205"/>
      <c r="Y6" s="205"/>
    </row>
    <row r="7" spans="1:25">
      <c r="B7" s="266">
        <f>DATE(C3,F3,1)</f>
        <v>43101</v>
      </c>
      <c r="C7" s="267"/>
      <c r="D7" s="267"/>
      <c r="E7" s="267"/>
      <c r="F7" s="267"/>
      <c r="G7" s="267"/>
      <c r="H7" s="268"/>
      <c r="I7" s="206"/>
      <c r="J7" s="266">
        <f>DATE(YEAR(B7+35),MONTH(B7+35),1)</f>
        <v>43132</v>
      </c>
      <c r="K7" s="267"/>
      <c r="L7" s="267"/>
      <c r="M7" s="267"/>
      <c r="N7" s="267"/>
      <c r="O7" s="267"/>
      <c r="P7" s="268"/>
      <c r="Q7" s="206"/>
      <c r="R7" s="266">
        <f>DATE(YEAR(J7+35),MONTH(J7+35),1)</f>
        <v>43160</v>
      </c>
      <c r="S7" s="267"/>
      <c r="T7" s="267"/>
      <c r="U7" s="267"/>
      <c r="V7" s="267"/>
      <c r="W7" s="267"/>
      <c r="X7" s="268"/>
      <c r="Y7" s="205"/>
    </row>
    <row r="8" spans="1:25" s="205" customFormat="1">
      <c r="B8" s="207">
        <f t="shared" ref="B8:H8" si="0">B12</f>
        <v>43108</v>
      </c>
      <c r="C8" s="208">
        <f t="shared" si="0"/>
        <v>43109</v>
      </c>
      <c r="D8" s="208">
        <f t="shared" si="0"/>
        <v>43110</v>
      </c>
      <c r="E8" s="208">
        <f t="shared" si="0"/>
        <v>43111</v>
      </c>
      <c r="F8" s="208">
        <f t="shared" si="0"/>
        <v>43112</v>
      </c>
      <c r="G8" s="208">
        <f t="shared" si="0"/>
        <v>43113</v>
      </c>
      <c r="H8" s="209">
        <f t="shared" si="0"/>
        <v>43114</v>
      </c>
      <c r="I8" s="206"/>
      <c r="J8" s="207">
        <f t="shared" ref="J8:P8" si="1">J12</f>
        <v>43136</v>
      </c>
      <c r="K8" s="208">
        <f t="shared" si="1"/>
        <v>43137</v>
      </c>
      <c r="L8" s="208">
        <f t="shared" si="1"/>
        <v>43138</v>
      </c>
      <c r="M8" s="208">
        <f t="shared" si="1"/>
        <v>43139</v>
      </c>
      <c r="N8" s="208">
        <f t="shared" si="1"/>
        <v>43140</v>
      </c>
      <c r="O8" s="208">
        <f t="shared" si="1"/>
        <v>43141</v>
      </c>
      <c r="P8" s="209">
        <f t="shared" si="1"/>
        <v>43142</v>
      </c>
      <c r="Q8" s="210"/>
      <c r="R8" s="207">
        <f t="shared" ref="R8:X8" si="2">R12</f>
        <v>43164</v>
      </c>
      <c r="S8" s="208">
        <f t="shared" si="2"/>
        <v>43165</v>
      </c>
      <c r="T8" s="208">
        <f t="shared" si="2"/>
        <v>43166</v>
      </c>
      <c r="U8" s="208">
        <f t="shared" si="2"/>
        <v>43167</v>
      </c>
      <c r="V8" s="208">
        <f t="shared" si="2"/>
        <v>43168</v>
      </c>
      <c r="W8" s="208">
        <f t="shared" si="2"/>
        <v>43169</v>
      </c>
      <c r="X8" s="209">
        <f t="shared" si="2"/>
        <v>43170</v>
      </c>
    </row>
    <row r="9" spans="1:25">
      <c r="B9" s="211">
        <f>IF(WEEKDAY(B7,1)=$K$3,B7,"")</f>
        <v>43101</v>
      </c>
      <c r="C9" s="211">
        <f>IF(B9="",IF(WEEKDAY(B7,1)=MOD($K$3,7)+1,B7,""),B9+1)</f>
        <v>43102</v>
      </c>
      <c r="D9" s="211">
        <f>IF(C9="",IF(WEEKDAY(B7,1)=MOD($K$3+1,7)+1,B7,""),C9+1)</f>
        <v>43103</v>
      </c>
      <c r="E9" s="211">
        <f>IF(D9="",IF(WEEKDAY(B7,1)=MOD($K$3+2,7)+1,B7,""),D9+1)</f>
        <v>43104</v>
      </c>
      <c r="F9" s="211">
        <f>IF(E9="",IF(WEEKDAY(B7,1)=MOD($K$3+3,7)+1,B7,""),E9+1)</f>
        <v>43105</v>
      </c>
      <c r="G9" s="211">
        <f>IF(F9="",IF(WEEKDAY(B7,1)=MOD($K$3+4,7)+1,B7,""),F9+1)</f>
        <v>43106</v>
      </c>
      <c r="H9" s="211">
        <f>IF(G9="",IF(WEEKDAY(B7,1)=MOD($K$3+5,7)+1,B7,""),G9+1)</f>
        <v>43107</v>
      </c>
      <c r="I9" s="212"/>
      <c r="J9" s="211" t="str">
        <f>IF(WEEKDAY(J7,1)=$K$3,J7,"")</f>
        <v/>
      </c>
      <c r="K9" s="211" t="str">
        <f>IF(J9="",IF(WEEKDAY(J7,1)=MOD($K$3,7)+1,J7,""),J9+1)</f>
        <v/>
      </c>
      <c r="L9" s="211" t="str">
        <f>IF(K9="",IF(WEEKDAY(J7,1)=MOD($K$3+1,7)+1,J7,""),K9+1)</f>
        <v/>
      </c>
      <c r="M9" s="211">
        <f>IF(L9="",IF(WEEKDAY(J7,1)=MOD($K$3+2,7)+1,J7,""),L9+1)</f>
        <v>43132</v>
      </c>
      <c r="N9" s="211">
        <f>IF(M9="",IF(WEEKDAY(J7,1)=MOD($K$3+3,7)+1,J7,""),M9+1)</f>
        <v>43133</v>
      </c>
      <c r="O9" s="211">
        <f>IF(N9="",IF(WEEKDAY(J7,1)=MOD($K$3+4,7)+1,J7,""),N9+1)</f>
        <v>43134</v>
      </c>
      <c r="P9" s="211">
        <f>IF(O9="",IF(WEEKDAY(J7,1)=MOD($K$3+5,7)+1,J7,""),O9+1)</f>
        <v>43135</v>
      </c>
      <c r="Q9" s="212"/>
      <c r="R9" s="211" t="str">
        <f>IF(WEEKDAY(R7,1)=$K$3,R7,"")</f>
        <v/>
      </c>
      <c r="S9" s="211" t="str">
        <f>IF(R9="",IF(WEEKDAY(R7,1)=MOD($K$3,7)+1,R7,""),R9+1)</f>
        <v/>
      </c>
      <c r="T9" s="211" t="str">
        <f>IF(S9="",IF(WEEKDAY(R7,1)=MOD($K$3+1,7)+1,R7,""),S9+1)</f>
        <v/>
      </c>
      <c r="U9" s="211">
        <f>IF(T9="",IF(WEEKDAY(R7,1)=MOD($K$3+2,7)+1,R7,""),T9+1)</f>
        <v>43160</v>
      </c>
      <c r="V9" s="211">
        <f>IF(U9="",IF(WEEKDAY(R7,1)=MOD($K$3+3,7)+1,R7,""),U9+1)</f>
        <v>43161</v>
      </c>
      <c r="W9" s="211">
        <f>IF(V9="",IF(WEEKDAY(R7,1)=MOD($K$3+4,7)+1,R7,""),V9+1)</f>
        <v>43162</v>
      </c>
      <c r="X9" s="211">
        <f>IF(W9="",IF(WEEKDAY(R7,1)=MOD($K$3+5,7)+1,R7,""),W9+1)</f>
        <v>43163</v>
      </c>
      <c r="Y9" s="205"/>
    </row>
    <row r="10" spans="1:25">
      <c r="B10" s="213"/>
      <c r="C10" s="214"/>
      <c r="D10" s="214"/>
      <c r="E10" s="214"/>
      <c r="F10" s="214"/>
      <c r="G10" s="214"/>
      <c r="H10" s="214"/>
      <c r="I10" s="215"/>
      <c r="J10" s="214"/>
      <c r="K10" s="214"/>
      <c r="L10" s="214"/>
      <c r="M10" s="214"/>
      <c r="N10" s="214"/>
      <c r="O10" s="214"/>
      <c r="P10" s="214"/>
      <c r="Q10" s="215"/>
      <c r="R10" s="214"/>
      <c r="S10" s="214"/>
      <c r="T10" s="214"/>
      <c r="U10" s="214"/>
      <c r="V10" s="214"/>
      <c r="W10" s="214"/>
      <c r="X10" s="214"/>
      <c r="Y10" s="216"/>
    </row>
    <row r="11" spans="1:25">
      <c r="B11" s="217"/>
      <c r="C11" s="217"/>
      <c r="D11" s="217"/>
      <c r="E11" s="217"/>
      <c r="F11" s="217"/>
      <c r="G11" s="217"/>
      <c r="H11" s="217"/>
      <c r="I11" s="215"/>
      <c r="J11" s="217"/>
      <c r="K11" s="217"/>
      <c r="L11" s="217"/>
      <c r="M11" s="217"/>
      <c r="N11" s="217"/>
      <c r="O11" s="217"/>
      <c r="P11" s="217"/>
      <c r="Q11" s="215"/>
      <c r="R11" s="217"/>
      <c r="S11" s="217"/>
      <c r="T11" s="217"/>
      <c r="U11" s="217"/>
      <c r="V11" s="217"/>
      <c r="W11" s="217"/>
      <c r="X11" s="217"/>
      <c r="Y11" s="216"/>
    </row>
    <row r="12" spans="1:25">
      <c r="B12" s="211">
        <f>IF(H9="","",IF(MONTH(H9+1)&lt;&gt;MONTH(H9),"",H9+1))</f>
        <v>43108</v>
      </c>
      <c r="C12" s="211">
        <f t="shared" ref="C12:H12" si="3">IF(B12="","",IF(MONTH(B12+1)&lt;&gt;MONTH(B12),"",B12+1))</f>
        <v>43109</v>
      </c>
      <c r="D12" s="211">
        <f t="shared" si="3"/>
        <v>43110</v>
      </c>
      <c r="E12" s="211">
        <f t="shared" si="3"/>
        <v>43111</v>
      </c>
      <c r="F12" s="211">
        <f t="shared" si="3"/>
        <v>43112</v>
      </c>
      <c r="G12" s="211">
        <f t="shared" si="3"/>
        <v>43113</v>
      </c>
      <c r="H12" s="211">
        <f t="shared" si="3"/>
        <v>43114</v>
      </c>
      <c r="I12" s="212"/>
      <c r="J12" s="211">
        <f>IF(P9="","",IF(MONTH(P9+1)&lt;&gt;MONTH(P9),"",P9+1))</f>
        <v>43136</v>
      </c>
      <c r="K12" s="211">
        <f t="shared" ref="K12:P12" si="4">IF(J12="","",IF(MONTH(J12+1)&lt;&gt;MONTH(J12),"",J12+1))</f>
        <v>43137</v>
      </c>
      <c r="L12" s="211">
        <f t="shared" si="4"/>
        <v>43138</v>
      </c>
      <c r="M12" s="211">
        <f t="shared" si="4"/>
        <v>43139</v>
      </c>
      <c r="N12" s="211">
        <f t="shared" si="4"/>
        <v>43140</v>
      </c>
      <c r="O12" s="211">
        <f t="shared" si="4"/>
        <v>43141</v>
      </c>
      <c r="P12" s="211">
        <f t="shared" si="4"/>
        <v>43142</v>
      </c>
      <c r="Q12" s="212"/>
      <c r="R12" s="211">
        <f>IF(X9="","",IF(MONTH(X9+1)&lt;&gt;MONTH(X9),"",X9+1))</f>
        <v>43164</v>
      </c>
      <c r="S12" s="211">
        <f t="shared" ref="S12:X12" si="5">IF(R12="","",IF(MONTH(R12+1)&lt;&gt;MONTH(R12),"",R12+1))</f>
        <v>43165</v>
      </c>
      <c r="T12" s="211">
        <f t="shared" si="5"/>
        <v>43166</v>
      </c>
      <c r="U12" s="211">
        <f t="shared" si="5"/>
        <v>43167</v>
      </c>
      <c r="V12" s="211">
        <f t="shared" si="5"/>
        <v>43168</v>
      </c>
      <c r="W12" s="211">
        <f t="shared" si="5"/>
        <v>43169</v>
      </c>
      <c r="X12" s="211">
        <f t="shared" si="5"/>
        <v>43170</v>
      </c>
      <c r="Y12" s="205"/>
    </row>
    <row r="13" spans="1:25">
      <c r="B13" s="214"/>
      <c r="C13" s="214"/>
      <c r="D13" s="214"/>
      <c r="E13" s="214"/>
      <c r="F13" s="214"/>
      <c r="G13" s="214"/>
      <c r="H13" s="214"/>
      <c r="I13" s="218"/>
      <c r="J13" s="214"/>
      <c r="K13" s="214"/>
      <c r="L13" s="214"/>
      <c r="M13" s="214"/>
      <c r="N13" s="214"/>
      <c r="O13" s="214"/>
      <c r="P13" s="214"/>
      <c r="Q13" s="218"/>
      <c r="R13" s="214"/>
      <c r="S13" s="214"/>
      <c r="T13" s="214"/>
      <c r="U13" s="214"/>
      <c r="V13" s="214"/>
      <c r="W13" s="214"/>
      <c r="X13" s="214"/>
      <c r="Y13" s="216"/>
    </row>
    <row r="14" spans="1:25">
      <c r="B14" s="217"/>
      <c r="C14" s="217"/>
      <c r="D14" s="217"/>
      <c r="E14" s="217"/>
      <c r="F14" s="217"/>
      <c r="G14" s="217"/>
      <c r="H14" s="217"/>
      <c r="I14" s="218"/>
      <c r="J14" s="217"/>
      <c r="K14" s="217"/>
      <c r="L14" s="217"/>
      <c r="M14" s="217"/>
      <c r="N14" s="217"/>
      <c r="O14" s="217"/>
      <c r="P14" s="217"/>
      <c r="Q14" s="218"/>
      <c r="R14" s="217"/>
      <c r="S14" s="217"/>
      <c r="T14" s="217"/>
      <c r="U14" s="217"/>
      <c r="V14" s="217"/>
      <c r="W14" s="217"/>
      <c r="X14" s="217"/>
      <c r="Y14" s="216"/>
    </row>
    <row r="15" spans="1:25">
      <c r="B15" s="211">
        <f>IF(H12="","",IF(MONTH(H12+1)&lt;&gt;MONTH(H12),"",H12+1))</f>
        <v>43115</v>
      </c>
      <c r="C15" s="211">
        <f t="shared" ref="C15:H15" si="6">IF(B15="","",IF(MONTH(B15+1)&lt;&gt;MONTH(B15),"",B15+1))</f>
        <v>43116</v>
      </c>
      <c r="D15" s="211">
        <f t="shared" si="6"/>
        <v>43117</v>
      </c>
      <c r="E15" s="211">
        <f t="shared" si="6"/>
        <v>43118</v>
      </c>
      <c r="F15" s="211">
        <f t="shared" si="6"/>
        <v>43119</v>
      </c>
      <c r="G15" s="211">
        <f t="shared" si="6"/>
        <v>43120</v>
      </c>
      <c r="H15" s="211">
        <f t="shared" si="6"/>
        <v>43121</v>
      </c>
      <c r="I15" s="212"/>
      <c r="J15" s="211">
        <f>IF(P12="","",IF(MONTH(P12+1)&lt;&gt;MONTH(P12),"",P12+1))</f>
        <v>43143</v>
      </c>
      <c r="K15" s="211">
        <f t="shared" ref="K15:P15" si="7">IF(J15="","",IF(MONTH(J15+1)&lt;&gt;MONTH(J15),"",J15+1))</f>
        <v>43144</v>
      </c>
      <c r="L15" s="211">
        <f t="shared" si="7"/>
        <v>43145</v>
      </c>
      <c r="M15" s="211">
        <f t="shared" si="7"/>
        <v>43146</v>
      </c>
      <c r="N15" s="211">
        <f t="shared" si="7"/>
        <v>43147</v>
      </c>
      <c r="O15" s="211">
        <f t="shared" si="7"/>
        <v>43148</v>
      </c>
      <c r="P15" s="211">
        <f t="shared" si="7"/>
        <v>43149</v>
      </c>
      <c r="Q15" s="212"/>
      <c r="R15" s="211">
        <f>IF(X12="","",IF(MONTH(X12+1)&lt;&gt;MONTH(X12),"",X12+1))</f>
        <v>43171</v>
      </c>
      <c r="S15" s="211">
        <f t="shared" ref="S15:X15" si="8">IF(R15="","",IF(MONTH(R15+1)&lt;&gt;MONTH(R15),"",R15+1))</f>
        <v>43172</v>
      </c>
      <c r="T15" s="211">
        <f t="shared" si="8"/>
        <v>43173</v>
      </c>
      <c r="U15" s="211">
        <f t="shared" si="8"/>
        <v>43174</v>
      </c>
      <c r="V15" s="211">
        <f t="shared" si="8"/>
        <v>43175</v>
      </c>
      <c r="W15" s="211">
        <f t="shared" si="8"/>
        <v>43176</v>
      </c>
      <c r="X15" s="211">
        <f t="shared" si="8"/>
        <v>43177</v>
      </c>
      <c r="Y15" s="205"/>
    </row>
    <row r="16" spans="1:25">
      <c r="B16" s="214"/>
      <c r="C16" s="214"/>
      <c r="D16" s="214"/>
      <c r="E16" s="214"/>
      <c r="F16" s="214"/>
      <c r="G16" s="214"/>
      <c r="H16" s="214"/>
      <c r="I16" s="218"/>
      <c r="J16" s="214"/>
      <c r="K16" s="214"/>
      <c r="L16" s="214"/>
      <c r="M16" s="214"/>
      <c r="N16" s="214"/>
      <c r="O16" s="214"/>
      <c r="P16" s="214"/>
      <c r="Q16" s="218"/>
      <c r="R16" s="214"/>
      <c r="S16" s="214"/>
      <c r="T16" s="214"/>
      <c r="U16" s="214"/>
      <c r="V16" s="214"/>
      <c r="W16" s="214"/>
      <c r="X16" s="214"/>
      <c r="Y16" s="216"/>
    </row>
    <row r="17" spans="2:25">
      <c r="B17" s="217"/>
      <c r="C17" s="217"/>
      <c r="D17" s="217"/>
      <c r="E17" s="217"/>
      <c r="F17" s="217"/>
      <c r="G17" s="217"/>
      <c r="H17" s="217"/>
      <c r="I17" s="218"/>
      <c r="J17" s="217"/>
      <c r="K17" s="217"/>
      <c r="L17" s="217"/>
      <c r="M17" s="217"/>
      <c r="N17" s="217"/>
      <c r="O17" s="217"/>
      <c r="P17" s="217"/>
      <c r="Q17" s="218"/>
      <c r="R17" s="217"/>
      <c r="S17" s="217"/>
      <c r="T17" s="217"/>
      <c r="U17" s="217"/>
      <c r="V17" s="217"/>
      <c r="W17" s="217"/>
      <c r="X17" s="217"/>
      <c r="Y17" s="216"/>
    </row>
    <row r="18" spans="2:25">
      <c r="B18" s="211">
        <f>IF(H15="","",IF(MONTH(H15+1)&lt;&gt;MONTH(H15),"",H15+1))</f>
        <v>43122</v>
      </c>
      <c r="C18" s="211">
        <f t="shared" ref="C18:H18" si="9">IF(B18="","",IF(MONTH(B18+1)&lt;&gt;MONTH(B18),"",B18+1))</f>
        <v>43123</v>
      </c>
      <c r="D18" s="211">
        <f t="shared" si="9"/>
        <v>43124</v>
      </c>
      <c r="E18" s="211">
        <f t="shared" si="9"/>
        <v>43125</v>
      </c>
      <c r="F18" s="211">
        <f t="shared" si="9"/>
        <v>43126</v>
      </c>
      <c r="G18" s="211">
        <f t="shared" si="9"/>
        <v>43127</v>
      </c>
      <c r="H18" s="211">
        <f t="shared" si="9"/>
        <v>43128</v>
      </c>
      <c r="I18" s="212"/>
      <c r="J18" s="211">
        <f>IF(P15="","",IF(MONTH(P15+1)&lt;&gt;MONTH(P15),"",P15+1))</f>
        <v>43150</v>
      </c>
      <c r="K18" s="211">
        <f t="shared" ref="K18:P18" si="10">IF(J18="","",IF(MONTH(J18+1)&lt;&gt;MONTH(J18),"",J18+1))</f>
        <v>43151</v>
      </c>
      <c r="L18" s="211">
        <f t="shared" si="10"/>
        <v>43152</v>
      </c>
      <c r="M18" s="211">
        <f t="shared" si="10"/>
        <v>43153</v>
      </c>
      <c r="N18" s="211">
        <f t="shared" si="10"/>
        <v>43154</v>
      </c>
      <c r="O18" s="211">
        <f t="shared" si="10"/>
        <v>43155</v>
      </c>
      <c r="P18" s="211">
        <f t="shared" si="10"/>
        <v>43156</v>
      </c>
      <c r="Q18" s="212"/>
      <c r="R18" s="211">
        <f>IF(X15="","",IF(MONTH(X15+1)&lt;&gt;MONTH(X15),"",X15+1))</f>
        <v>43178</v>
      </c>
      <c r="S18" s="211">
        <f t="shared" ref="S18:X18" si="11">IF(R18="","",IF(MONTH(R18+1)&lt;&gt;MONTH(R18),"",R18+1))</f>
        <v>43179</v>
      </c>
      <c r="T18" s="211">
        <f t="shared" si="11"/>
        <v>43180</v>
      </c>
      <c r="U18" s="211">
        <f t="shared" si="11"/>
        <v>43181</v>
      </c>
      <c r="V18" s="211">
        <f t="shared" si="11"/>
        <v>43182</v>
      </c>
      <c r="W18" s="211">
        <f t="shared" si="11"/>
        <v>43183</v>
      </c>
      <c r="X18" s="211">
        <f t="shared" si="11"/>
        <v>43184</v>
      </c>
      <c r="Y18" s="205"/>
    </row>
    <row r="19" spans="2:25">
      <c r="B19" s="214"/>
      <c r="C19" s="214"/>
      <c r="D19" s="214"/>
      <c r="E19" s="214"/>
      <c r="F19" s="214"/>
      <c r="G19" s="214"/>
      <c r="H19" s="214"/>
      <c r="I19" s="218"/>
      <c r="J19" s="214"/>
      <c r="K19" s="214"/>
      <c r="L19" s="214"/>
      <c r="M19" s="214"/>
      <c r="N19" s="214"/>
      <c r="O19" s="214"/>
      <c r="P19" s="214"/>
      <c r="Q19" s="218"/>
      <c r="R19" s="214"/>
      <c r="S19" s="214"/>
      <c r="T19" s="214"/>
      <c r="U19" s="214"/>
      <c r="V19" s="214"/>
      <c r="W19" s="214"/>
      <c r="X19" s="214"/>
      <c r="Y19" s="216"/>
    </row>
    <row r="20" spans="2:25">
      <c r="B20" s="217"/>
      <c r="C20" s="217"/>
      <c r="D20" s="217"/>
      <c r="E20" s="217"/>
      <c r="F20" s="217"/>
      <c r="G20" s="217"/>
      <c r="H20" s="217"/>
      <c r="I20" s="218"/>
      <c r="J20" s="217"/>
      <c r="K20" s="217"/>
      <c r="L20" s="217"/>
      <c r="M20" s="217"/>
      <c r="N20" s="217"/>
      <c r="O20" s="217"/>
      <c r="P20" s="217"/>
      <c r="Q20" s="218"/>
      <c r="R20" s="217"/>
      <c r="S20" s="217"/>
      <c r="T20" s="217"/>
      <c r="U20" s="217"/>
      <c r="V20" s="217"/>
      <c r="W20" s="217"/>
      <c r="X20" s="217"/>
      <c r="Y20" s="216"/>
    </row>
    <row r="21" spans="2:25">
      <c r="B21" s="211">
        <f>IF(H18="","",IF(MONTH(H18+1)&lt;&gt;MONTH(H18),"",H18+1))</f>
        <v>43129</v>
      </c>
      <c r="C21" s="211">
        <f t="shared" ref="C21:H21" si="12">IF(B21="","",IF(MONTH(B21+1)&lt;&gt;MONTH(B21),"",B21+1))</f>
        <v>43130</v>
      </c>
      <c r="D21" s="211">
        <f t="shared" si="12"/>
        <v>43131</v>
      </c>
      <c r="E21" s="211" t="str">
        <f t="shared" si="12"/>
        <v/>
      </c>
      <c r="F21" s="211" t="str">
        <f t="shared" si="12"/>
        <v/>
      </c>
      <c r="G21" s="211" t="str">
        <f t="shared" si="12"/>
        <v/>
      </c>
      <c r="H21" s="211" t="str">
        <f t="shared" si="12"/>
        <v/>
      </c>
      <c r="I21" s="212"/>
      <c r="J21" s="211">
        <f>IF(P18="","",IF(MONTH(P18+1)&lt;&gt;MONTH(P18),"",P18+1))</f>
        <v>43157</v>
      </c>
      <c r="K21" s="211">
        <f t="shared" ref="K21:P21" si="13">IF(J21="","",IF(MONTH(J21+1)&lt;&gt;MONTH(J21),"",J21+1))</f>
        <v>43158</v>
      </c>
      <c r="L21" s="211">
        <f t="shared" si="13"/>
        <v>43159</v>
      </c>
      <c r="M21" s="211" t="str">
        <f t="shared" si="13"/>
        <v/>
      </c>
      <c r="N21" s="211" t="str">
        <f t="shared" si="13"/>
        <v/>
      </c>
      <c r="O21" s="211" t="str">
        <f t="shared" si="13"/>
        <v/>
      </c>
      <c r="P21" s="211" t="str">
        <f t="shared" si="13"/>
        <v/>
      </c>
      <c r="Q21" s="212"/>
      <c r="R21" s="211">
        <f>IF(X18="","",IF(MONTH(X18+1)&lt;&gt;MONTH(X18),"",X18+1))</f>
        <v>43185</v>
      </c>
      <c r="S21" s="211">
        <f t="shared" ref="S21:X21" si="14">IF(R21="","",IF(MONTH(R21+1)&lt;&gt;MONTH(R21),"",R21+1))</f>
        <v>43186</v>
      </c>
      <c r="T21" s="211">
        <f t="shared" si="14"/>
        <v>43187</v>
      </c>
      <c r="U21" s="211">
        <f t="shared" si="14"/>
        <v>43188</v>
      </c>
      <c r="V21" s="211">
        <f t="shared" si="14"/>
        <v>43189</v>
      </c>
      <c r="W21" s="211">
        <f t="shared" si="14"/>
        <v>43190</v>
      </c>
      <c r="X21" s="211" t="str">
        <f t="shared" si="14"/>
        <v/>
      </c>
      <c r="Y21" s="205"/>
    </row>
    <row r="22" spans="2:25">
      <c r="B22" s="214"/>
      <c r="C22" s="214"/>
      <c r="D22" s="214"/>
      <c r="E22" s="214"/>
      <c r="F22" s="214"/>
      <c r="G22" s="214"/>
      <c r="H22" s="214"/>
      <c r="I22" s="218"/>
      <c r="J22" s="214"/>
      <c r="K22" s="214"/>
      <c r="L22" s="214"/>
      <c r="M22" s="214"/>
      <c r="N22" s="214"/>
      <c r="O22" s="214"/>
      <c r="P22" s="214"/>
      <c r="Q22" s="218"/>
      <c r="R22" s="214"/>
      <c r="S22" s="214"/>
      <c r="T22" s="214"/>
      <c r="U22" s="214"/>
      <c r="V22" s="214"/>
      <c r="W22" s="214"/>
      <c r="X22" s="214"/>
      <c r="Y22" s="216"/>
    </row>
    <row r="23" spans="2:25">
      <c r="B23" s="217"/>
      <c r="C23" s="217"/>
      <c r="D23" s="217"/>
      <c r="E23" s="217"/>
      <c r="F23" s="217"/>
      <c r="G23" s="217"/>
      <c r="H23" s="217"/>
      <c r="I23" s="218"/>
      <c r="J23" s="217"/>
      <c r="K23" s="217"/>
      <c r="L23" s="217"/>
      <c r="M23" s="217"/>
      <c r="N23" s="217"/>
      <c r="O23" s="217"/>
      <c r="P23" s="217"/>
      <c r="Q23" s="218"/>
      <c r="R23" s="217"/>
      <c r="S23" s="217"/>
      <c r="T23" s="217"/>
      <c r="U23" s="217"/>
      <c r="V23" s="217"/>
      <c r="W23" s="217"/>
      <c r="X23" s="217"/>
      <c r="Y23" s="216"/>
    </row>
    <row r="24" spans="2:25">
      <c r="B24" s="211" t="str">
        <f>IF(H21="","",IF(MONTH(H21+1)&lt;&gt;MONTH(H21),"",H21+1))</f>
        <v/>
      </c>
      <c r="C24" s="211" t="str">
        <f t="shared" ref="C24:H24" si="15">IF(B24="","",IF(MONTH(B24+1)&lt;&gt;MONTH(B24),"",B24+1))</f>
        <v/>
      </c>
      <c r="D24" s="211" t="str">
        <f t="shared" si="15"/>
        <v/>
      </c>
      <c r="E24" s="211" t="str">
        <f t="shared" si="15"/>
        <v/>
      </c>
      <c r="F24" s="211" t="str">
        <f t="shared" si="15"/>
        <v/>
      </c>
      <c r="G24" s="211" t="str">
        <f t="shared" si="15"/>
        <v/>
      </c>
      <c r="H24" s="211" t="str">
        <f t="shared" si="15"/>
        <v/>
      </c>
      <c r="I24" s="212"/>
      <c r="J24" s="211" t="str">
        <f>IF(P21="","",IF(MONTH(P21+1)&lt;&gt;MONTH(P21),"",P21+1))</f>
        <v/>
      </c>
      <c r="K24" s="211" t="str">
        <f t="shared" ref="K24:P24" si="16">IF(J24="","",IF(MONTH(J24+1)&lt;&gt;MONTH(J24),"",J24+1))</f>
        <v/>
      </c>
      <c r="L24" s="211" t="str">
        <f t="shared" si="16"/>
        <v/>
      </c>
      <c r="M24" s="211" t="str">
        <f t="shared" si="16"/>
        <v/>
      </c>
      <c r="N24" s="211" t="str">
        <f t="shared" si="16"/>
        <v/>
      </c>
      <c r="O24" s="211" t="str">
        <f t="shared" si="16"/>
        <v/>
      </c>
      <c r="P24" s="211" t="str">
        <f t="shared" si="16"/>
        <v/>
      </c>
      <c r="Q24" s="212"/>
      <c r="R24" s="211" t="str">
        <f>IF(X21="","",IF(MONTH(X21+1)&lt;&gt;MONTH(X21),"",X21+1))</f>
        <v/>
      </c>
      <c r="S24" s="211" t="str">
        <f t="shared" ref="S24:X24" si="17">IF(R24="","",IF(MONTH(R24+1)&lt;&gt;MONTH(R24),"",R24+1))</f>
        <v/>
      </c>
      <c r="T24" s="211" t="str">
        <f t="shared" si="17"/>
        <v/>
      </c>
      <c r="U24" s="211" t="str">
        <f t="shared" si="17"/>
        <v/>
      </c>
      <c r="V24" s="211" t="str">
        <f t="shared" si="17"/>
        <v/>
      </c>
      <c r="W24" s="211" t="str">
        <f t="shared" si="17"/>
        <v/>
      </c>
      <c r="X24" s="211" t="str">
        <f t="shared" si="17"/>
        <v/>
      </c>
      <c r="Y24" s="205"/>
    </row>
    <row r="25" spans="2:25">
      <c r="B25" s="214"/>
      <c r="C25" s="214"/>
      <c r="D25" s="214"/>
      <c r="E25" s="214"/>
      <c r="F25" s="214"/>
      <c r="G25" s="214"/>
      <c r="H25" s="214"/>
      <c r="I25" s="218"/>
      <c r="J25" s="214"/>
      <c r="K25" s="214"/>
      <c r="L25" s="214"/>
      <c r="M25" s="214"/>
      <c r="N25" s="214"/>
      <c r="O25" s="214"/>
      <c r="P25" s="214"/>
      <c r="Q25" s="218"/>
      <c r="R25" s="214"/>
      <c r="S25" s="214"/>
      <c r="T25" s="214"/>
      <c r="U25" s="214"/>
      <c r="V25" s="214"/>
      <c r="W25" s="214"/>
      <c r="X25" s="214"/>
      <c r="Y25" s="216"/>
    </row>
    <row r="26" spans="2:25">
      <c r="B26" s="217"/>
      <c r="C26" s="217"/>
      <c r="D26" s="217"/>
      <c r="E26" s="217"/>
      <c r="F26" s="217"/>
      <c r="G26" s="217"/>
      <c r="H26" s="217"/>
      <c r="I26" s="218"/>
      <c r="J26" s="217"/>
      <c r="K26" s="217"/>
      <c r="L26" s="217"/>
      <c r="M26" s="217"/>
      <c r="N26" s="217"/>
      <c r="O26" s="217"/>
      <c r="P26" s="217"/>
      <c r="Q26" s="218"/>
      <c r="R26" s="217"/>
      <c r="S26" s="217"/>
      <c r="T26" s="217"/>
      <c r="U26" s="217"/>
      <c r="V26" s="217"/>
      <c r="W26" s="217"/>
      <c r="X26" s="217"/>
      <c r="Y26" s="216"/>
    </row>
    <row r="27" spans="2:25">
      <c r="B27" s="206"/>
      <c r="C27" s="206"/>
      <c r="D27" s="206"/>
      <c r="E27" s="206"/>
      <c r="F27" s="206"/>
      <c r="G27" s="206"/>
      <c r="H27" s="206"/>
      <c r="I27" s="206"/>
      <c r="J27" s="206"/>
      <c r="K27" s="206"/>
      <c r="L27" s="206"/>
      <c r="M27" s="206"/>
      <c r="N27" s="206"/>
      <c r="O27" s="206"/>
      <c r="P27" s="206"/>
      <c r="Q27" s="206"/>
      <c r="R27" s="206"/>
      <c r="S27" s="206"/>
      <c r="T27" s="206"/>
      <c r="U27" s="206"/>
      <c r="V27" s="206"/>
      <c r="W27" s="206"/>
      <c r="X27" s="206"/>
      <c r="Y27" s="205"/>
    </row>
    <row r="28" spans="2:25">
      <c r="B28" s="266">
        <f>DATE(YEAR(R7+35),MONTH(R7+35),1)</f>
        <v>43191</v>
      </c>
      <c r="C28" s="267"/>
      <c r="D28" s="267"/>
      <c r="E28" s="267"/>
      <c r="F28" s="267"/>
      <c r="G28" s="267"/>
      <c r="H28" s="268"/>
      <c r="I28" s="206"/>
      <c r="J28" s="266">
        <f>DATE(YEAR(B28+35),MONTH(B28+35),1)</f>
        <v>43221</v>
      </c>
      <c r="K28" s="267"/>
      <c r="L28" s="267"/>
      <c r="M28" s="267"/>
      <c r="N28" s="267"/>
      <c r="O28" s="267"/>
      <c r="P28" s="268"/>
      <c r="Q28" s="206"/>
      <c r="R28" s="266">
        <f>DATE(YEAR(J28+35),MONTH(J28+35),1)</f>
        <v>43252</v>
      </c>
      <c r="S28" s="267"/>
      <c r="T28" s="267"/>
      <c r="U28" s="267"/>
      <c r="V28" s="267"/>
      <c r="W28" s="267"/>
      <c r="X28" s="268"/>
      <c r="Y28" s="205"/>
    </row>
    <row r="29" spans="2:25" s="205" customFormat="1">
      <c r="B29" s="207">
        <f t="shared" ref="B29:H29" si="18">B33</f>
        <v>43192</v>
      </c>
      <c r="C29" s="208">
        <f t="shared" si="18"/>
        <v>43193</v>
      </c>
      <c r="D29" s="208">
        <f t="shared" si="18"/>
        <v>43194</v>
      </c>
      <c r="E29" s="208">
        <f t="shared" si="18"/>
        <v>43195</v>
      </c>
      <c r="F29" s="208">
        <f t="shared" si="18"/>
        <v>43196</v>
      </c>
      <c r="G29" s="208">
        <f t="shared" si="18"/>
        <v>43197</v>
      </c>
      <c r="H29" s="209">
        <f t="shared" si="18"/>
        <v>43198</v>
      </c>
      <c r="I29" s="206"/>
      <c r="J29" s="207">
        <f t="shared" ref="J29:P29" si="19">J33</f>
        <v>43227</v>
      </c>
      <c r="K29" s="208">
        <f t="shared" si="19"/>
        <v>43228</v>
      </c>
      <c r="L29" s="208">
        <f t="shared" si="19"/>
        <v>43229</v>
      </c>
      <c r="M29" s="208">
        <f t="shared" si="19"/>
        <v>43230</v>
      </c>
      <c r="N29" s="208">
        <f t="shared" si="19"/>
        <v>43231</v>
      </c>
      <c r="O29" s="208">
        <f t="shared" si="19"/>
        <v>43232</v>
      </c>
      <c r="P29" s="209">
        <f t="shared" si="19"/>
        <v>43233</v>
      </c>
      <c r="Q29" s="210"/>
      <c r="R29" s="207">
        <f t="shared" ref="R29:X29" si="20">R33</f>
        <v>43255</v>
      </c>
      <c r="S29" s="208">
        <f t="shared" si="20"/>
        <v>43256</v>
      </c>
      <c r="T29" s="208">
        <f t="shared" si="20"/>
        <v>43257</v>
      </c>
      <c r="U29" s="208">
        <f t="shared" si="20"/>
        <v>43258</v>
      </c>
      <c r="V29" s="208">
        <f t="shared" si="20"/>
        <v>43259</v>
      </c>
      <c r="W29" s="208">
        <f t="shared" si="20"/>
        <v>43260</v>
      </c>
      <c r="X29" s="209">
        <f t="shared" si="20"/>
        <v>43261</v>
      </c>
    </row>
    <row r="30" spans="2:25">
      <c r="B30" s="211" t="str">
        <f>IF(WEEKDAY(B28,1)=$K$3,B28,"")</f>
        <v/>
      </c>
      <c r="C30" s="211" t="str">
        <f>IF(B30="",IF(WEEKDAY(B28,1)=MOD($K$3,7)+1,B28,""),B30+1)</f>
        <v/>
      </c>
      <c r="D30" s="211" t="str">
        <f>IF(C30="",IF(WEEKDAY(B28,1)=MOD($K$3+1,7)+1,B28,""),C30+1)</f>
        <v/>
      </c>
      <c r="E30" s="211" t="str">
        <f>IF(D30="",IF(WEEKDAY(B28,1)=MOD($K$3+2,7)+1,B28,""),D30+1)</f>
        <v/>
      </c>
      <c r="F30" s="211" t="str">
        <f>IF(E30="",IF(WEEKDAY(B28,1)=MOD($K$3+3,7)+1,B28,""),E30+1)</f>
        <v/>
      </c>
      <c r="G30" s="211" t="str">
        <f>IF(F30="",IF(WEEKDAY(B28,1)=MOD($K$3+4,7)+1,B28,""),F30+1)</f>
        <v/>
      </c>
      <c r="H30" s="211">
        <f>IF(G30="",IF(WEEKDAY(B28,1)=MOD($K$3+5,7)+1,B28,""),G30+1)</f>
        <v>43191</v>
      </c>
      <c r="I30" s="212"/>
      <c r="J30" s="211" t="str">
        <f>IF(WEEKDAY(J28,1)=$K$3,J28,"")</f>
        <v/>
      </c>
      <c r="K30" s="211">
        <f>IF(J30="",IF(WEEKDAY(J28,1)=MOD($K$3,7)+1,J28,""),J30+1)</f>
        <v>43221</v>
      </c>
      <c r="L30" s="211">
        <f>IF(K30="",IF(WEEKDAY(J28,1)=MOD($K$3+1,7)+1,J28,""),K30+1)</f>
        <v>43222</v>
      </c>
      <c r="M30" s="211">
        <f>IF(L30="",IF(WEEKDAY(J28,1)=MOD($K$3+2,7)+1,J28,""),L30+1)</f>
        <v>43223</v>
      </c>
      <c r="N30" s="211">
        <f>IF(M30="",IF(WEEKDAY(J28,1)=MOD($K$3+3,7)+1,J28,""),M30+1)</f>
        <v>43224</v>
      </c>
      <c r="O30" s="211">
        <f>IF(N30="",IF(WEEKDAY(J28,1)=MOD($K$3+4,7)+1,J28,""),N30+1)</f>
        <v>43225</v>
      </c>
      <c r="P30" s="211">
        <f>IF(O30="",IF(WEEKDAY(J28,1)=MOD($K$3+5,7)+1,J28,""),O30+1)</f>
        <v>43226</v>
      </c>
      <c r="Q30" s="212"/>
      <c r="R30" s="211" t="str">
        <f>IF(WEEKDAY(R28,1)=$K$3,R28,"")</f>
        <v/>
      </c>
      <c r="S30" s="211" t="str">
        <f>IF(R30="",IF(WEEKDAY(R28,1)=MOD($K$3,7)+1,R28,""),R30+1)</f>
        <v/>
      </c>
      <c r="T30" s="211" t="str">
        <f>IF(S30="",IF(WEEKDAY(R28,1)=MOD($K$3+1,7)+1,R28,""),S30+1)</f>
        <v/>
      </c>
      <c r="U30" s="211" t="str">
        <f>IF(T30="",IF(WEEKDAY(R28,1)=MOD($K$3+2,7)+1,R28,""),T30+1)</f>
        <v/>
      </c>
      <c r="V30" s="211">
        <f>IF(U30="",IF(WEEKDAY(R28,1)=MOD($K$3+3,7)+1,R28,""),U30+1)</f>
        <v>43252</v>
      </c>
      <c r="W30" s="211">
        <f>IF(V30="",IF(WEEKDAY(R28,1)=MOD($K$3+4,7)+1,R28,""),V30+1)</f>
        <v>43253</v>
      </c>
      <c r="X30" s="211">
        <f>IF(W30="",IF(WEEKDAY(R28,1)=MOD($K$3+5,7)+1,R28,""),W30+1)</f>
        <v>43254</v>
      </c>
      <c r="Y30" s="206"/>
    </row>
    <row r="31" spans="2:25">
      <c r="B31" s="214"/>
      <c r="C31" s="214"/>
      <c r="D31" s="214"/>
      <c r="E31" s="214"/>
      <c r="F31" s="214"/>
      <c r="G31" s="214"/>
      <c r="H31" s="214"/>
      <c r="I31" s="215"/>
      <c r="J31" s="214"/>
      <c r="K31" s="214"/>
      <c r="L31" s="214"/>
      <c r="M31" s="214"/>
      <c r="N31" s="214"/>
      <c r="O31" s="214"/>
      <c r="P31" s="214"/>
      <c r="Q31" s="215"/>
      <c r="R31" s="214"/>
      <c r="S31" s="214"/>
      <c r="T31" s="214"/>
      <c r="U31" s="214"/>
      <c r="V31" s="214"/>
      <c r="W31" s="214"/>
      <c r="X31" s="214"/>
      <c r="Y31" s="206"/>
    </row>
    <row r="32" spans="2:25">
      <c r="B32" s="217"/>
      <c r="C32" s="217"/>
      <c r="D32" s="217"/>
      <c r="E32" s="217"/>
      <c r="F32" s="217"/>
      <c r="G32" s="217"/>
      <c r="H32" s="217"/>
      <c r="I32" s="215"/>
      <c r="J32" s="217"/>
      <c r="K32" s="217"/>
      <c r="L32" s="217"/>
      <c r="M32" s="217"/>
      <c r="N32" s="217"/>
      <c r="O32" s="217"/>
      <c r="P32" s="217"/>
      <c r="Q32" s="215"/>
      <c r="R32" s="217"/>
      <c r="S32" s="217"/>
      <c r="T32" s="217"/>
      <c r="U32" s="217"/>
      <c r="V32" s="217"/>
      <c r="W32" s="217"/>
      <c r="X32" s="217"/>
      <c r="Y32" s="206"/>
    </row>
    <row r="33" spans="2:25">
      <c r="B33" s="211">
        <f>IF(H30="","",IF(MONTH(H30+1)&lt;&gt;MONTH(H30),"",H30+1))</f>
        <v>43192</v>
      </c>
      <c r="C33" s="211">
        <f t="shared" ref="C33:H33" si="21">IF(B33="","",IF(MONTH(B33+1)&lt;&gt;MONTH(B33),"",B33+1))</f>
        <v>43193</v>
      </c>
      <c r="D33" s="211">
        <f t="shared" si="21"/>
        <v>43194</v>
      </c>
      <c r="E33" s="211">
        <f t="shared" si="21"/>
        <v>43195</v>
      </c>
      <c r="F33" s="211">
        <f t="shared" si="21"/>
        <v>43196</v>
      </c>
      <c r="G33" s="211">
        <f t="shared" si="21"/>
        <v>43197</v>
      </c>
      <c r="H33" s="211">
        <f t="shared" si="21"/>
        <v>43198</v>
      </c>
      <c r="I33" s="212"/>
      <c r="J33" s="211">
        <f>IF(P30="","",IF(MONTH(P30+1)&lt;&gt;MONTH(P30),"",P30+1))</f>
        <v>43227</v>
      </c>
      <c r="K33" s="211">
        <f t="shared" ref="K33:P33" si="22">IF(J33="","",IF(MONTH(J33+1)&lt;&gt;MONTH(J33),"",J33+1))</f>
        <v>43228</v>
      </c>
      <c r="L33" s="211">
        <f t="shared" si="22"/>
        <v>43229</v>
      </c>
      <c r="M33" s="211">
        <f t="shared" si="22"/>
        <v>43230</v>
      </c>
      <c r="N33" s="211">
        <f t="shared" si="22"/>
        <v>43231</v>
      </c>
      <c r="O33" s="211">
        <f t="shared" si="22"/>
        <v>43232</v>
      </c>
      <c r="P33" s="211">
        <f t="shared" si="22"/>
        <v>43233</v>
      </c>
      <c r="Q33" s="212"/>
      <c r="R33" s="211">
        <f>IF(X30="","",IF(MONTH(X30+1)&lt;&gt;MONTH(X30),"",X30+1))</f>
        <v>43255</v>
      </c>
      <c r="S33" s="211">
        <f t="shared" ref="S33:X33" si="23">IF(R33="","",IF(MONTH(R33+1)&lt;&gt;MONTH(R33),"",R33+1))</f>
        <v>43256</v>
      </c>
      <c r="T33" s="211">
        <f t="shared" si="23"/>
        <v>43257</v>
      </c>
      <c r="U33" s="211">
        <f t="shared" si="23"/>
        <v>43258</v>
      </c>
      <c r="V33" s="211">
        <f t="shared" si="23"/>
        <v>43259</v>
      </c>
      <c r="W33" s="211">
        <f t="shared" si="23"/>
        <v>43260</v>
      </c>
      <c r="X33" s="211">
        <f t="shared" si="23"/>
        <v>43261</v>
      </c>
      <c r="Y33" s="206"/>
    </row>
    <row r="34" spans="2:25">
      <c r="B34" s="214"/>
      <c r="C34" s="214"/>
      <c r="D34" s="214"/>
      <c r="E34" s="214"/>
      <c r="F34" s="214"/>
      <c r="G34" s="214"/>
      <c r="H34" s="214"/>
      <c r="I34" s="218"/>
      <c r="J34" s="214"/>
      <c r="K34" s="214"/>
      <c r="L34" s="214"/>
      <c r="M34" s="214"/>
      <c r="N34" s="214"/>
      <c r="O34" s="214"/>
      <c r="P34" s="214"/>
      <c r="Q34" s="218"/>
      <c r="R34" s="214"/>
      <c r="S34" s="214"/>
      <c r="T34" s="214"/>
      <c r="U34" s="214"/>
      <c r="V34" s="214"/>
      <c r="W34" s="214"/>
      <c r="X34" s="214"/>
      <c r="Y34" s="206"/>
    </row>
    <row r="35" spans="2:25">
      <c r="B35" s="217"/>
      <c r="C35" s="217"/>
      <c r="D35" s="217"/>
      <c r="E35" s="217"/>
      <c r="F35" s="217"/>
      <c r="G35" s="217"/>
      <c r="H35" s="217"/>
      <c r="I35" s="218"/>
      <c r="J35" s="217"/>
      <c r="K35" s="217"/>
      <c r="L35" s="217"/>
      <c r="M35" s="217"/>
      <c r="N35" s="217"/>
      <c r="O35" s="217"/>
      <c r="P35" s="217"/>
      <c r="Q35" s="218"/>
      <c r="R35" s="217"/>
      <c r="S35" s="217"/>
      <c r="T35" s="217"/>
      <c r="U35" s="217"/>
      <c r="V35" s="217"/>
      <c r="W35" s="217"/>
      <c r="X35" s="217"/>
      <c r="Y35" s="206"/>
    </row>
    <row r="36" spans="2:25">
      <c r="B36" s="211">
        <f>IF(H33="","",IF(MONTH(H33+1)&lt;&gt;MONTH(H33),"",H33+1))</f>
        <v>43199</v>
      </c>
      <c r="C36" s="211">
        <f t="shared" ref="C36:H36" si="24">IF(B36="","",IF(MONTH(B36+1)&lt;&gt;MONTH(B36),"",B36+1))</f>
        <v>43200</v>
      </c>
      <c r="D36" s="211">
        <f t="shared" si="24"/>
        <v>43201</v>
      </c>
      <c r="E36" s="211">
        <f t="shared" si="24"/>
        <v>43202</v>
      </c>
      <c r="F36" s="211">
        <f t="shared" si="24"/>
        <v>43203</v>
      </c>
      <c r="G36" s="211">
        <f t="shared" si="24"/>
        <v>43204</v>
      </c>
      <c r="H36" s="211">
        <f t="shared" si="24"/>
        <v>43205</v>
      </c>
      <c r="I36" s="212"/>
      <c r="J36" s="211">
        <f>IF(P33="","",IF(MONTH(P33+1)&lt;&gt;MONTH(P33),"",P33+1))</f>
        <v>43234</v>
      </c>
      <c r="K36" s="211">
        <f t="shared" ref="K36:P36" si="25">IF(J36="","",IF(MONTH(J36+1)&lt;&gt;MONTH(J36),"",J36+1))</f>
        <v>43235</v>
      </c>
      <c r="L36" s="211">
        <f t="shared" si="25"/>
        <v>43236</v>
      </c>
      <c r="M36" s="211">
        <f t="shared" si="25"/>
        <v>43237</v>
      </c>
      <c r="N36" s="211">
        <f t="shared" si="25"/>
        <v>43238</v>
      </c>
      <c r="O36" s="211">
        <f t="shared" si="25"/>
        <v>43239</v>
      </c>
      <c r="P36" s="211">
        <f t="shared" si="25"/>
        <v>43240</v>
      </c>
      <c r="Q36" s="212"/>
      <c r="R36" s="211">
        <f>IF(X33="","",IF(MONTH(X33+1)&lt;&gt;MONTH(X33),"",X33+1))</f>
        <v>43262</v>
      </c>
      <c r="S36" s="211">
        <f t="shared" ref="S36:X36" si="26">IF(R36="","",IF(MONTH(R36+1)&lt;&gt;MONTH(R36),"",R36+1))</f>
        <v>43263</v>
      </c>
      <c r="T36" s="211">
        <f t="shared" si="26"/>
        <v>43264</v>
      </c>
      <c r="U36" s="211">
        <f t="shared" si="26"/>
        <v>43265</v>
      </c>
      <c r="V36" s="211">
        <f t="shared" si="26"/>
        <v>43266</v>
      </c>
      <c r="W36" s="211">
        <f t="shared" si="26"/>
        <v>43267</v>
      </c>
      <c r="X36" s="211">
        <f t="shared" si="26"/>
        <v>43268</v>
      </c>
      <c r="Y36" s="206"/>
    </row>
    <row r="37" spans="2:25">
      <c r="B37" s="214"/>
      <c r="C37" s="214"/>
      <c r="D37" s="214"/>
      <c r="E37" s="214"/>
      <c r="F37" s="214"/>
      <c r="G37" s="214"/>
      <c r="H37" s="214"/>
      <c r="I37" s="218"/>
      <c r="J37" s="214"/>
      <c r="K37" s="214"/>
      <c r="L37" s="214"/>
      <c r="M37" s="214"/>
      <c r="N37" s="214"/>
      <c r="O37" s="214"/>
      <c r="P37" s="214"/>
      <c r="Q37" s="218"/>
      <c r="R37" s="214"/>
      <c r="S37" s="214"/>
      <c r="T37" s="214"/>
      <c r="U37" s="214"/>
      <c r="V37" s="214"/>
      <c r="W37" s="214"/>
      <c r="X37" s="214"/>
      <c r="Y37" s="206"/>
    </row>
    <row r="38" spans="2:25">
      <c r="B38" s="217"/>
      <c r="C38" s="217"/>
      <c r="D38" s="217"/>
      <c r="E38" s="217"/>
      <c r="F38" s="217"/>
      <c r="G38" s="217"/>
      <c r="H38" s="217"/>
      <c r="I38" s="218"/>
      <c r="J38" s="217"/>
      <c r="K38" s="217"/>
      <c r="L38" s="217"/>
      <c r="M38" s="217"/>
      <c r="N38" s="217"/>
      <c r="O38" s="217"/>
      <c r="P38" s="217"/>
      <c r="Q38" s="218"/>
      <c r="R38" s="217"/>
      <c r="S38" s="217"/>
      <c r="T38" s="217"/>
      <c r="U38" s="217"/>
      <c r="V38" s="217"/>
      <c r="W38" s="217"/>
      <c r="X38" s="217"/>
      <c r="Y38" s="206"/>
    </row>
    <row r="39" spans="2:25">
      <c r="B39" s="211">
        <f>IF(H36="","",IF(MONTH(H36+1)&lt;&gt;MONTH(H36),"",H36+1))</f>
        <v>43206</v>
      </c>
      <c r="C39" s="211">
        <f t="shared" ref="C39:H39" si="27">IF(B39="","",IF(MONTH(B39+1)&lt;&gt;MONTH(B39),"",B39+1))</f>
        <v>43207</v>
      </c>
      <c r="D39" s="211">
        <f t="shared" si="27"/>
        <v>43208</v>
      </c>
      <c r="E39" s="211">
        <f t="shared" si="27"/>
        <v>43209</v>
      </c>
      <c r="F39" s="211">
        <f t="shared" si="27"/>
        <v>43210</v>
      </c>
      <c r="G39" s="211">
        <f t="shared" si="27"/>
        <v>43211</v>
      </c>
      <c r="H39" s="211">
        <f t="shared" si="27"/>
        <v>43212</v>
      </c>
      <c r="I39" s="212"/>
      <c r="J39" s="211">
        <f>IF(P36="","",IF(MONTH(P36+1)&lt;&gt;MONTH(P36),"",P36+1))</f>
        <v>43241</v>
      </c>
      <c r="K39" s="211">
        <f t="shared" ref="K39:P39" si="28">IF(J39="","",IF(MONTH(J39+1)&lt;&gt;MONTH(J39),"",J39+1))</f>
        <v>43242</v>
      </c>
      <c r="L39" s="211">
        <f t="shared" si="28"/>
        <v>43243</v>
      </c>
      <c r="M39" s="211">
        <f t="shared" si="28"/>
        <v>43244</v>
      </c>
      <c r="N39" s="211">
        <f t="shared" si="28"/>
        <v>43245</v>
      </c>
      <c r="O39" s="211">
        <f t="shared" si="28"/>
        <v>43246</v>
      </c>
      <c r="P39" s="211">
        <f t="shared" si="28"/>
        <v>43247</v>
      </c>
      <c r="Q39" s="212"/>
      <c r="R39" s="211">
        <f>IF(X36="","",IF(MONTH(X36+1)&lt;&gt;MONTH(X36),"",X36+1))</f>
        <v>43269</v>
      </c>
      <c r="S39" s="211">
        <f t="shared" ref="S39:X39" si="29">IF(R39="","",IF(MONTH(R39+1)&lt;&gt;MONTH(R39),"",R39+1))</f>
        <v>43270</v>
      </c>
      <c r="T39" s="211">
        <f t="shared" si="29"/>
        <v>43271</v>
      </c>
      <c r="U39" s="211">
        <f t="shared" si="29"/>
        <v>43272</v>
      </c>
      <c r="V39" s="211">
        <f t="shared" si="29"/>
        <v>43273</v>
      </c>
      <c r="W39" s="211">
        <f t="shared" si="29"/>
        <v>43274</v>
      </c>
      <c r="X39" s="211">
        <f t="shared" si="29"/>
        <v>43275</v>
      </c>
      <c r="Y39" s="206"/>
    </row>
    <row r="40" spans="2:25">
      <c r="B40" s="214"/>
      <c r="C40" s="214"/>
      <c r="D40" s="214"/>
      <c r="E40" s="214"/>
      <c r="F40" s="214"/>
      <c r="G40" s="214"/>
      <c r="H40" s="214"/>
      <c r="I40" s="218"/>
      <c r="J40" s="214"/>
      <c r="K40" s="214"/>
      <c r="L40" s="214"/>
      <c r="M40" s="214"/>
      <c r="N40" s="214"/>
      <c r="O40" s="214"/>
      <c r="P40" s="214"/>
      <c r="Q40" s="218"/>
      <c r="R40" s="214"/>
      <c r="S40" s="214"/>
      <c r="T40" s="214"/>
      <c r="U40" s="214"/>
      <c r="V40" s="214"/>
      <c r="W40" s="214"/>
      <c r="X40" s="214"/>
      <c r="Y40" s="206"/>
    </row>
    <row r="41" spans="2:25">
      <c r="B41" s="217"/>
      <c r="C41" s="217"/>
      <c r="D41" s="217"/>
      <c r="E41" s="217"/>
      <c r="F41" s="217"/>
      <c r="G41" s="217"/>
      <c r="H41" s="217"/>
      <c r="I41" s="218"/>
      <c r="J41" s="217"/>
      <c r="K41" s="217"/>
      <c r="L41" s="217"/>
      <c r="M41" s="217"/>
      <c r="N41" s="217"/>
      <c r="O41" s="217"/>
      <c r="P41" s="217"/>
      <c r="Q41" s="218"/>
      <c r="R41" s="217"/>
      <c r="S41" s="217"/>
      <c r="T41" s="217"/>
      <c r="U41" s="217"/>
      <c r="V41" s="217"/>
      <c r="W41" s="217"/>
      <c r="X41" s="217"/>
      <c r="Y41" s="206"/>
    </row>
    <row r="42" spans="2:25">
      <c r="B42" s="211">
        <f>IF(H39="","",IF(MONTH(H39+1)&lt;&gt;MONTH(H39),"",H39+1))</f>
        <v>43213</v>
      </c>
      <c r="C42" s="211">
        <f t="shared" ref="C42:H42" si="30">IF(B42="","",IF(MONTH(B42+1)&lt;&gt;MONTH(B42),"",B42+1))</f>
        <v>43214</v>
      </c>
      <c r="D42" s="211">
        <f t="shared" si="30"/>
        <v>43215</v>
      </c>
      <c r="E42" s="211">
        <f t="shared" si="30"/>
        <v>43216</v>
      </c>
      <c r="F42" s="211">
        <f t="shared" si="30"/>
        <v>43217</v>
      </c>
      <c r="G42" s="211">
        <f t="shared" si="30"/>
        <v>43218</v>
      </c>
      <c r="H42" s="211">
        <f t="shared" si="30"/>
        <v>43219</v>
      </c>
      <c r="I42" s="212"/>
      <c r="J42" s="211">
        <f>IF(P39="","",IF(MONTH(P39+1)&lt;&gt;MONTH(P39),"",P39+1))</f>
        <v>43248</v>
      </c>
      <c r="K42" s="211">
        <f t="shared" ref="K42:P42" si="31">IF(J42="","",IF(MONTH(J42+1)&lt;&gt;MONTH(J42),"",J42+1))</f>
        <v>43249</v>
      </c>
      <c r="L42" s="211">
        <f t="shared" si="31"/>
        <v>43250</v>
      </c>
      <c r="M42" s="211">
        <f t="shared" si="31"/>
        <v>43251</v>
      </c>
      <c r="N42" s="211" t="str">
        <f t="shared" si="31"/>
        <v/>
      </c>
      <c r="O42" s="211" t="str">
        <f t="shared" si="31"/>
        <v/>
      </c>
      <c r="P42" s="211" t="str">
        <f t="shared" si="31"/>
        <v/>
      </c>
      <c r="Q42" s="212"/>
      <c r="R42" s="211">
        <f>IF(X39="","",IF(MONTH(X39+1)&lt;&gt;MONTH(X39),"",X39+1))</f>
        <v>43276</v>
      </c>
      <c r="S42" s="211">
        <f t="shared" ref="S42:X42" si="32">IF(R42="","",IF(MONTH(R42+1)&lt;&gt;MONTH(R42),"",R42+1))</f>
        <v>43277</v>
      </c>
      <c r="T42" s="211">
        <f t="shared" si="32"/>
        <v>43278</v>
      </c>
      <c r="U42" s="211">
        <f t="shared" si="32"/>
        <v>43279</v>
      </c>
      <c r="V42" s="211">
        <f t="shared" si="32"/>
        <v>43280</v>
      </c>
      <c r="W42" s="211">
        <f t="shared" si="32"/>
        <v>43281</v>
      </c>
      <c r="X42" s="211" t="str">
        <f t="shared" si="32"/>
        <v/>
      </c>
      <c r="Y42" s="206"/>
    </row>
    <row r="43" spans="2:25">
      <c r="B43" s="214"/>
      <c r="C43" s="214"/>
      <c r="D43" s="214"/>
      <c r="E43" s="214"/>
      <c r="F43" s="214"/>
      <c r="G43" s="214"/>
      <c r="H43" s="214"/>
      <c r="I43" s="218"/>
      <c r="J43" s="214"/>
      <c r="K43" s="214"/>
      <c r="L43" s="214"/>
      <c r="M43" s="214"/>
      <c r="N43" s="214"/>
      <c r="O43" s="214"/>
      <c r="P43" s="214"/>
      <c r="Q43" s="218"/>
      <c r="R43" s="214"/>
      <c r="S43" s="214"/>
      <c r="T43" s="214"/>
      <c r="U43" s="214"/>
      <c r="V43" s="214"/>
      <c r="W43" s="214"/>
      <c r="X43" s="214"/>
      <c r="Y43" s="206"/>
    </row>
    <row r="44" spans="2:25">
      <c r="B44" s="217"/>
      <c r="C44" s="217"/>
      <c r="D44" s="217"/>
      <c r="E44" s="217"/>
      <c r="F44" s="217"/>
      <c r="G44" s="217"/>
      <c r="H44" s="217"/>
      <c r="I44" s="218"/>
      <c r="J44" s="217"/>
      <c r="K44" s="217"/>
      <c r="L44" s="217"/>
      <c r="M44" s="217"/>
      <c r="N44" s="217"/>
      <c r="O44" s="217"/>
      <c r="P44" s="217"/>
      <c r="Q44" s="218"/>
      <c r="R44" s="217"/>
      <c r="S44" s="217"/>
      <c r="T44" s="217"/>
      <c r="U44" s="217"/>
      <c r="V44" s="217"/>
      <c r="W44" s="217"/>
      <c r="X44" s="217"/>
      <c r="Y44" s="206"/>
    </row>
    <row r="45" spans="2:25">
      <c r="B45" s="211">
        <f>IF(H42="","",IF(MONTH(H42+1)&lt;&gt;MONTH(H42),"",H42+1))</f>
        <v>43220</v>
      </c>
      <c r="C45" s="211" t="str">
        <f t="shared" ref="C45:H45" si="33">IF(B45="","",IF(MONTH(B45+1)&lt;&gt;MONTH(B45),"",B45+1))</f>
        <v/>
      </c>
      <c r="D45" s="211" t="str">
        <f t="shared" si="33"/>
        <v/>
      </c>
      <c r="E45" s="211" t="str">
        <f t="shared" si="33"/>
        <v/>
      </c>
      <c r="F45" s="211" t="str">
        <f t="shared" si="33"/>
        <v/>
      </c>
      <c r="G45" s="211" t="str">
        <f t="shared" si="33"/>
        <v/>
      </c>
      <c r="H45" s="211" t="str">
        <f t="shared" si="33"/>
        <v/>
      </c>
      <c r="I45" s="212"/>
      <c r="J45" s="211" t="str">
        <f>IF(P42="","",IF(MONTH(P42+1)&lt;&gt;MONTH(P42),"",P42+1))</f>
        <v/>
      </c>
      <c r="K45" s="211" t="str">
        <f t="shared" ref="K45:P45" si="34">IF(J45="","",IF(MONTH(J45+1)&lt;&gt;MONTH(J45),"",J45+1))</f>
        <v/>
      </c>
      <c r="L45" s="211" t="str">
        <f t="shared" si="34"/>
        <v/>
      </c>
      <c r="M45" s="211" t="str">
        <f t="shared" si="34"/>
        <v/>
      </c>
      <c r="N45" s="211" t="str">
        <f t="shared" si="34"/>
        <v/>
      </c>
      <c r="O45" s="211" t="str">
        <f t="shared" si="34"/>
        <v/>
      </c>
      <c r="P45" s="211" t="str">
        <f t="shared" si="34"/>
        <v/>
      </c>
      <c r="Q45" s="212"/>
      <c r="R45" s="211" t="str">
        <f>IF(X42="","",IF(MONTH(X42+1)&lt;&gt;MONTH(X42),"",X42+1))</f>
        <v/>
      </c>
      <c r="S45" s="211" t="str">
        <f t="shared" ref="S45:X45" si="35">IF(R45="","",IF(MONTH(R45+1)&lt;&gt;MONTH(R45),"",R45+1))</f>
        <v/>
      </c>
      <c r="T45" s="211" t="str">
        <f t="shared" si="35"/>
        <v/>
      </c>
      <c r="U45" s="211" t="str">
        <f t="shared" si="35"/>
        <v/>
      </c>
      <c r="V45" s="211" t="str">
        <f t="shared" si="35"/>
        <v/>
      </c>
      <c r="W45" s="211" t="str">
        <f t="shared" si="35"/>
        <v/>
      </c>
      <c r="X45" s="211" t="str">
        <f t="shared" si="35"/>
        <v/>
      </c>
      <c r="Y45" s="206"/>
    </row>
    <row r="46" spans="2:25">
      <c r="B46" s="214"/>
      <c r="C46" s="214"/>
      <c r="D46" s="214"/>
      <c r="E46" s="214"/>
      <c r="F46" s="214"/>
      <c r="G46" s="214"/>
      <c r="H46" s="214"/>
      <c r="I46" s="218"/>
      <c r="J46" s="214"/>
      <c r="K46" s="214"/>
      <c r="L46" s="214"/>
      <c r="M46" s="214"/>
      <c r="N46" s="214"/>
      <c r="O46" s="214"/>
      <c r="P46" s="214"/>
      <c r="Q46" s="218"/>
      <c r="R46" s="214"/>
      <c r="S46" s="214"/>
      <c r="T46" s="214"/>
      <c r="U46" s="214"/>
      <c r="V46" s="214"/>
      <c r="W46" s="214"/>
      <c r="X46" s="214"/>
      <c r="Y46" s="206"/>
    </row>
    <row r="47" spans="2:25">
      <c r="B47" s="217"/>
      <c r="C47" s="217"/>
      <c r="D47" s="217"/>
      <c r="E47" s="217"/>
      <c r="F47" s="217"/>
      <c r="G47" s="217"/>
      <c r="H47" s="217"/>
      <c r="I47" s="218"/>
      <c r="J47" s="217"/>
      <c r="K47" s="217"/>
      <c r="L47" s="217"/>
      <c r="M47" s="217"/>
      <c r="N47" s="217"/>
      <c r="O47" s="217"/>
      <c r="P47" s="217"/>
      <c r="Q47" s="218"/>
      <c r="R47" s="217"/>
      <c r="S47" s="217"/>
      <c r="T47" s="217"/>
      <c r="U47" s="217"/>
      <c r="V47" s="217"/>
      <c r="W47" s="217"/>
      <c r="X47" s="217"/>
      <c r="Y47" s="206"/>
    </row>
    <row r="49" spans="2:25">
      <c r="B49" s="266">
        <f>DATE(YEAR(R28+35),MONTH(R28+35),1)</f>
        <v>43282</v>
      </c>
      <c r="C49" s="267"/>
      <c r="D49" s="267"/>
      <c r="E49" s="267"/>
      <c r="F49" s="267"/>
      <c r="G49" s="267"/>
      <c r="H49" s="268"/>
      <c r="I49" s="206"/>
      <c r="J49" s="266">
        <f>DATE(YEAR(B49+35),MONTH(B49+35),1)</f>
        <v>43313</v>
      </c>
      <c r="K49" s="267"/>
      <c r="L49" s="267"/>
      <c r="M49" s="267"/>
      <c r="N49" s="267"/>
      <c r="O49" s="267"/>
      <c r="P49" s="268"/>
      <c r="Q49" s="206"/>
      <c r="R49" s="266">
        <f>DATE(YEAR(J49+35),MONTH(J49+35),1)</f>
        <v>43344</v>
      </c>
      <c r="S49" s="267"/>
      <c r="T49" s="267"/>
      <c r="U49" s="267"/>
      <c r="V49" s="267"/>
      <c r="W49" s="267"/>
      <c r="X49" s="268"/>
      <c r="Y49" s="205"/>
    </row>
    <row r="50" spans="2:25" s="205" customFormat="1">
      <c r="B50" s="207">
        <f t="shared" ref="B50:H50" si="36">B54</f>
        <v>43283</v>
      </c>
      <c r="C50" s="208">
        <f t="shared" si="36"/>
        <v>43284</v>
      </c>
      <c r="D50" s="208">
        <f t="shared" si="36"/>
        <v>43285</v>
      </c>
      <c r="E50" s="208">
        <f t="shared" si="36"/>
        <v>43286</v>
      </c>
      <c r="F50" s="208">
        <f t="shared" si="36"/>
        <v>43287</v>
      </c>
      <c r="G50" s="208">
        <f t="shared" si="36"/>
        <v>43288</v>
      </c>
      <c r="H50" s="209">
        <f t="shared" si="36"/>
        <v>43289</v>
      </c>
      <c r="I50" s="206"/>
      <c r="J50" s="207">
        <f t="shared" ref="J50:P50" si="37">J54</f>
        <v>43318</v>
      </c>
      <c r="K50" s="208">
        <f t="shared" si="37"/>
        <v>43319</v>
      </c>
      <c r="L50" s="208">
        <f t="shared" si="37"/>
        <v>43320</v>
      </c>
      <c r="M50" s="208">
        <f t="shared" si="37"/>
        <v>43321</v>
      </c>
      <c r="N50" s="208">
        <f t="shared" si="37"/>
        <v>43322</v>
      </c>
      <c r="O50" s="208">
        <f t="shared" si="37"/>
        <v>43323</v>
      </c>
      <c r="P50" s="209">
        <f t="shared" si="37"/>
        <v>43324</v>
      </c>
      <c r="Q50" s="210"/>
      <c r="R50" s="207">
        <f t="shared" ref="R50:X50" si="38">R54</f>
        <v>43346</v>
      </c>
      <c r="S50" s="208">
        <f t="shared" si="38"/>
        <v>43347</v>
      </c>
      <c r="T50" s="208">
        <f t="shared" si="38"/>
        <v>43348</v>
      </c>
      <c r="U50" s="208">
        <f t="shared" si="38"/>
        <v>43349</v>
      </c>
      <c r="V50" s="208">
        <f t="shared" si="38"/>
        <v>43350</v>
      </c>
      <c r="W50" s="208">
        <f t="shared" si="38"/>
        <v>43351</v>
      </c>
      <c r="X50" s="209">
        <f t="shared" si="38"/>
        <v>43352</v>
      </c>
    </row>
    <row r="51" spans="2:25">
      <c r="B51" s="211" t="str">
        <f>IF(WEEKDAY(B49,1)=$K$3,B49,"")</f>
        <v/>
      </c>
      <c r="C51" s="211" t="str">
        <f>IF(B51="",IF(WEEKDAY(B49,1)=MOD($K$3,7)+1,B49,""),B51+1)</f>
        <v/>
      </c>
      <c r="D51" s="211" t="str">
        <f>IF(C51="",IF(WEEKDAY(B49,1)=MOD($K$3+1,7)+1,B49,""),C51+1)</f>
        <v/>
      </c>
      <c r="E51" s="211" t="str">
        <f>IF(D51="",IF(WEEKDAY(B49,1)=MOD($K$3+2,7)+1,B49,""),D51+1)</f>
        <v/>
      </c>
      <c r="F51" s="211" t="str">
        <f>IF(E51="",IF(WEEKDAY(B49,1)=MOD($K$3+3,7)+1,B49,""),E51+1)</f>
        <v/>
      </c>
      <c r="G51" s="211" t="str">
        <f>IF(F51="",IF(WEEKDAY(B49,1)=MOD($K$3+4,7)+1,B49,""),F51+1)</f>
        <v/>
      </c>
      <c r="H51" s="211">
        <f>IF(G51="",IF(WEEKDAY(B49,1)=MOD($K$3+5,7)+1,B49,""),G51+1)</f>
        <v>43282</v>
      </c>
      <c r="I51" s="212"/>
      <c r="J51" s="211" t="str">
        <f>IF(WEEKDAY(J49,1)=$K$3,J49,"")</f>
        <v/>
      </c>
      <c r="K51" s="211" t="str">
        <f>IF(J51="",IF(WEEKDAY(J49,1)=MOD($K$3,7)+1,J49,""),J51+1)</f>
        <v/>
      </c>
      <c r="L51" s="211">
        <f>IF(K51="",IF(WEEKDAY(J49,1)=MOD($K$3+1,7)+1,J49,""),K51+1)</f>
        <v>43313</v>
      </c>
      <c r="M51" s="211">
        <f>IF(L51="",IF(WEEKDAY(J49,1)=MOD($K$3+2,7)+1,J49,""),L51+1)</f>
        <v>43314</v>
      </c>
      <c r="N51" s="211">
        <f>IF(M51="",IF(WEEKDAY(J49,1)=MOD($K$3+3,7)+1,J49,""),M51+1)</f>
        <v>43315</v>
      </c>
      <c r="O51" s="211">
        <f>IF(N51="",IF(WEEKDAY(J49,1)=MOD($K$3+4,7)+1,J49,""),N51+1)</f>
        <v>43316</v>
      </c>
      <c r="P51" s="211">
        <f>IF(O51="",IF(WEEKDAY(J49,1)=MOD($K$3+5,7)+1,J49,""),O51+1)</f>
        <v>43317</v>
      </c>
      <c r="Q51" s="212"/>
      <c r="R51" s="211" t="str">
        <f>IF(WEEKDAY(R49,1)=$K$3,R49,"")</f>
        <v/>
      </c>
      <c r="S51" s="211" t="str">
        <f>IF(R51="",IF(WEEKDAY(R49,1)=MOD($K$3,7)+1,R49,""),R51+1)</f>
        <v/>
      </c>
      <c r="T51" s="211" t="str">
        <f>IF(S51="",IF(WEEKDAY(R49,1)=MOD($K$3+1,7)+1,R49,""),S51+1)</f>
        <v/>
      </c>
      <c r="U51" s="211" t="str">
        <f>IF(T51="",IF(WEEKDAY(R49,1)=MOD($K$3+2,7)+1,R49,""),T51+1)</f>
        <v/>
      </c>
      <c r="V51" s="211" t="str">
        <f>IF(U51="",IF(WEEKDAY(R49,1)=MOD($K$3+3,7)+1,R49,""),U51+1)</f>
        <v/>
      </c>
      <c r="W51" s="211">
        <f>IF(V51="",IF(WEEKDAY(R49,1)=MOD($K$3+4,7)+1,R49,""),V51+1)</f>
        <v>43344</v>
      </c>
      <c r="X51" s="211">
        <f>IF(W51="",IF(WEEKDAY(R49,1)=MOD($K$3+5,7)+1,R49,""),W51+1)</f>
        <v>43345</v>
      </c>
      <c r="Y51" s="205"/>
    </row>
    <row r="52" spans="2:25">
      <c r="B52" s="213"/>
      <c r="C52" s="214"/>
      <c r="D52" s="214"/>
      <c r="E52" s="214"/>
      <c r="F52" s="214"/>
      <c r="G52" s="214"/>
      <c r="H52" s="214"/>
      <c r="I52" s="215"/>
      <c r="J52" s="214"/>
      <c r="K52" s="214"/>
      <c r="L52" s="214"/>
      <c r="M52" s="214"/>
      <c r="N52" s="214"/>
      <c r="O52" s="214"/>
      <c r="P52" s="214"/>
      <c r="Q52" s="215"/>
      <c r="R52" s="214"/>
      <c r="S52" s="214"/>
      <c r="T52" s="214"/>
      <c r="U52" s="214"/>
      <c r="V52" s="214"/>
      <c r="W52" s="214"/>
      <c r="X52" s="214"/>
      <c r="Y52" s="216"/>
    </row>
    <row r="53" spans="2:25">
      <c r="B53" s="217"/>
      <c r="C53" s="217"/>
      <c r="D53" s="217"/>
      <c r="E53" s="217"/>
      <c r="F53" s="217"/>
      <c r="G53" s="217"/>
      <c r="H53" s="217"/>
      <c r="I53" s="215"/>
      <c r="J53" s="217"/>
      <c r="K53" s="217"/>
      <c r="L53" s="217"/>
      <c r="M53" s="217"/>
      <c r="N53" s="217"/>
      <c r="O53" s="217"/>
      <c r="P53" s="217"/>
      <c r="Q53" s="215"/>
      <c r="R53" s="217"/>
      <c r="S53" s="217"/>
      <c r="T53" s="217"/>
      <c r="U53" s="217"/>
      <c r="V53" s="217"/>
      <c r="W53" s="217"/>
      <c r="X53" s="217"/>
      <c r="Y53" s="216"/>
    </row>
    <row r="54" spans="2:25">
      <c r="B54" s="211">
        <f>IF(H51="","",IF(MONTH(H51+1)&lt;&gt;MONTH(H51),"",H51+1))</f>
        <v>43283</v>
      </c>
      <c r="C54" s="211">
        <f t="shared" ref="C54:H54" si="39">IF(B54="","",IF(MONTH(B54+1)&lt;&gt;MONTH(B54),"",B54+1))</f>
        <v>43284</v>
      </c>
      <c r="D54" s="211">
        <f t="shared" si="39"/>
        <v>43285</v>
      </c>
      <c r="E54" s="211">
        <f t="shared" si="39"/>
        <v>43286</v>
      </c>
      <c r="F54" s="211">
        <f t="shared" si="39"/>
        <v>43287</v>
      </c>
      <c r="G54" s="211">
        <f t="shared" si="39"/>
        <v>43288</v>
      </c>
      <c r="H54" s="211">
        <f t="shared" si="39"/>
        <v>43289</v>
      </c>
      <c r="I54" s="212"/>
      <c r="J54" s="211">
        <f>IF(P51="","",IF(MONTH(P51+1)&lt;&gt;MONTH(P51),"",P51+1))</f>
        <v>43318</v>
      </c>
      <c r="K54" s="211">
        <f t="shared" ref="K54:P54" si="40">IF(J54="","",IF(MONTH(J54+1)&lt;&gt;MONTH(J54),"",J54+1))</f>
        <v>43319</v>
      </c>
      <c r="L54" s="211">
        <f t="shared" si="40"/>
        <v>43320</v>
      </c>
      <c r="M54" s="211">
        <f t="shared" si="40"/>
        <v>43321</v>
      </c>
      <c r="N54" s="211">
        <f t="shared" si="40"/>
        <v>43322</v>
      </c>
      <c r="O54" s="211">
        <f t="shared" si="40"/>
        <v>43323</v>
      </c>
      <c r="P54" s="211">
        <f t="shared" si="40"/>
        <v>43324</v>
      </c>
      <c r="Q54" s="212"/>
      <c r="R54" s="211">
        <f>IF(X51="","",IF(MONTH(X51+1)&lt;&gt;MONTH(X51),"",X51+1))</f>
        <v>43346</v>
      </c>
      <c r="S54" s="211">
        <f t="shared" ref="S54:X54" si="41">IF(R54="","",IF(MONTH(R54+1)&lt;&gt;MONTH(R54),"",R54+1))</f>
        <v>43347</v>
      </c>
      <c r="T54" s="211">
        <f t="shared" si="41"/>
        <v>43348</v>
      </c>
      <c r="U54" s="211">
        <f t="shared" si="41"/>
        <v>43349</v>
      </c>
      <c r="V54" s="211">
        <f t="shared" si="41"/>
        <v>43350</v>
      </c>
      <c r="W54" s="211">
        <f t="shared" si="41"/>
        <v>43351</v>
      </c>
      <c r="X54" s="211">
        <f t="shared" si="41"/>
        <v>43352</v>
      </c>
      <c r="Y54" s="205"/>
    </row>
    <row r="55" spans="2:25">
      <c r="B55" s="214"/>
      <c r="C55" s="214"/>
      <c r="D55" s="214"/>
      <c r="E55" s="214"/>
      <c r="F55" s="214"/>
      <c r="G55" s="214"/>
      <c r="H55" s="214"/>
      <c r="I55" s="218"/>
      <c r="J55" s="214"/>
      <c r="K55" s="214"/>
      <c r="L55" s="214"/>
      <c r="M55" s="214"/>
      <c r="N55" s="214"/>
      <c r="O55" s="214"/>
      <c r="P55" s="214"/>
      <c r="Q55" s="218"/>
      <c r="R55" s="214"/>
      <c r="S55" s="214"/>
      <c r="T55" s="214"/>
      <c r="U55" s="214"/>
      <c r="V55" s="214"/>
      <c r="W55" s="214"/>
      <c r="X55" s="214"/>
      <c r="Y55" s="216"/>
    </row>
    <row r="56" spans="2:25">
      <c r="B56" s="217"/>
      <c r="C56" s="217"/>
      <c r="D56" s="217"/>
      <c r="E56" s="217"/>
      <c r="F56" s="217"/>
      <c r="G56" s="217"/>
      <c r="H56" s="217"/>
      <c r="I56" s="218"/>
      <c r="J56" s="217"/>
      <c r="K56" s="217"/>
      <c r="L56" s="217"/>
      <c r="M56" s="217"/>
      <c r="N56" s="217"/>
      <c r="O56" s="217"/>
      <c r="P56" s="217"/>
      <c r="Q56" s="218"/>
      <c r="R56" s="217"/>
      <c r="S56" s="217"/>
      <c r="T56" s="217"/>
      <c r="U56" s="217"/>
      <c r="V56" s="217"/>
      <c r="W56" s="217"/>
      <c r="X56" s="217"/>
      <c r="Y56" s="216"/>
    </row>
    <row r="57" spans="2:25">
      <c r="B57" s="211">
        <f>IF(H54="","",IF(MONTH(H54+1)&lt;&gt;MONTH(H54),"",H54+1))</f>
        <v>43290</v>
      </c>
      <c r="C57" s="211">
        <f t="shared" ref="C57:H57" si="42">IF(B57="","",IF(MONTH(B57+1)&lt;&gt;MONTH(B57),"",B57+1))</f>
        <v>43291</v>
      </c>
      <c r="D57" s="211">
        <f t="shared" si="42"/>
        <v>43292</v>
      </c>
      <c r="E57" s="211">
        <f t="shared" si="42"/>
        <v>43293</v>
      </c>
      <c r="F57" s="211">
        <f t="shared" si="42"/>
        <v>43294</v>
      </c>
      <c r="G57" s="211">
        <f t="shared" si="42"/>
        <v>43295</v>
      </c>
      <c r="H57" s="211">
        <f t="shared" si="42"/>
        <v>43296</v>
      </c>
      <c r="I57" s="212"/>
      <c r="J57" s="211">
        <f>IF(P54="","",IF(MONTH(P54+1)&lt;&gt;MONTH(P54),"",P54+1))</f>
        <v>43325</v>
      </c>
      <c r="K57" s="211">
        <f t="shared" ref="K57:P57" si="43">IF(J57="","",IF(MONTH(J57+1)&lt;&gt;MONTH(J57),"",J57+1))</f>
        <v>43326</v>
      </c>
      <c r="L57" s="211">
        <f t="shared" si="43"/>
        <v>43327</v>
      </c>
      <c r="M57" s="211">
        <f t="shared" si="43"/>
        <v>43328</v>
      </c>
      <c r="N57" s="211">
        <f t="shared" si="43"/>
        <v>43329</v>
      </c>
      <c r="O57" s="211">
        <f t="shared" si="43"/>
        <v>43330</v>
      </c>
      <c r="P57" s="211">
        <f t="shared" si="43"/>
        <v>43331</v>
      </c>
      <c r="Q57" s="212"/>
      <c r="R57" s="211">
        <f>IF(X54="","",IF(MONTH(X54+1)&lt;&gt;MONTH(X54),"",X54+1))</f>
        <v>43353</v>
      </c>
      <c r="S57" s="211">
        <f t="shared" ref="S57:X57" si="44">IF(R57="","",IF(MONTH(R57+1)&lt;&gt;MONTH(R57),"",R57+1))</f>
        <v>43354</v>
      </c>
      <c r="T57" s="211">
        <f t="shared" si="44"/>
        <v>43355</v>
      </c>
      <c r="U57" s="211">
        <f t="shared" si="44"/>
        <v>43356</v>
      </c>
      <c r="V57" s="211">
        <f t="shared" si="44"/>
        <v>43357</v>
      </c>
      <c r="W57" s="211">
        <f t="shared" si="44"/>
        <v>43358</v>
      </c>
      <c r="X57" s="211">
        <f t="shared" si="44"/>
        <v>43359</v>
      </c>
      <c r="Y57" s="205"/>
    </row>
    <row r="58" spans="2:25">
      <c r="B58" s="214"/>
      <c r="C58" s="214"/>
      <c r="D58" s="214"/>
      <c r="E58" s="214"/>
      <c r="F58" s="214"/>
      <c r="G58" s="214"/>
      <c r="H58" s="214"/>
      <c r="I58" s="218"/>
      <c r="J58" s="214"/>
      <c r="K58" s="214"/>
      <c r="L58" s="214"/>
      <c r="M58" s="214"/>
      <c r="N58" s="214"/>
      <c r="O58" s="214"/>
      <c r="P58" s="214"/>
      <c r="Q58" s="218"/>
      <c r="R58" s="214"/>
      <c r="S58" s="214"/>
      <c r="T58" s="214"/>
      <c r="U58" s="214"/>
      <c r="V58" s="214"/>
      <c r="W58" s="214"/>
      <c r="X58" s="214"/>
      <c r="Y58" s="216"/>
    </row>
    <row r="59" spans="2:25">
      <c r="B59" s="217"/>
      <c r="C59" s="217"/>
      <c r="D59" s="217"/>
      <c r="E59" s="217"/>
      <c r="F59" s="217"/>
      <c r="G59" s="217"/>
      <c r="H59" s="217"/>
      <c r="I59" s="218"/>
      <c r="J59" s="217"/>
      <c r="K59" s="217"/>
      <c r="L59" s="217"/>
      <c r="M59" s="217"/>
      <c r="N59" s="217"/>
      <c r="O59" s="217"/>
      <c r="P59" s="217"/>
      <c r="Q59" s="218"/>
      <c r="R59" s="217"/>
      <c r="S59" s="217"/>
      <c r="T59" s="217"/>
      <c r="U59" s="217"/>
      <c r="V59" s="217"/>
      <c r="W59" s="217"/>
      <c r="X59" s="217"/>
      <c r="Y59" s="216"/>
    </row>
    <row r="60" spans="2:25">
      <c r="B60" s="211">
        <f>IF(H57="","",IF(MONTH(H57+1)&lt;&gt;MONTH(H57),"",H57+1))</f>
        <v>43297</v>
      </c>
      <c r="C60" s="211">
        <f t="shared" ref="C60:H60" si="45">IF(B60="","",IF(MONTH(B60+1)&lt;&gt;MONTH(B60),"",B60+1))</f>
        <v>43298</v>
      </c>
      <c r="D60" s="211">
        <f t="shared" si="45"/>
        <v>43299</v>
      </c>
      <c r="E60" s="211">
        <f t="shared" si="45"/>
        <v>43300</v>
      </c>
      <c r="F60" s="211">
        <f t="shared" si="45"/>
        <v>43301</v>
      </c>
      <c r="G60" s="211">
        <f t="shared" si="45"/>
        <v>43302</v>
      </c>
      <c r="H60" s="211">
        <f t="shared" si="45"/>
        <v>43303</v>
      </c>
      <c r="I60" s="212"/>
      <c r="J60" s="211">
        <f>IF(P57="","",IF(MONTH(P57+1)&lt;&gt;MONTH(P57),"",P57+1))</f>
        <v>43332</v>
      </c>
      <c r="K60" s="211">
        <f t="shared" ref="K60:P60" si="46">IF(J60="","",IF(MONTH(J60+1)&lt;&gt;MONTH(J60),"",J60+1))</f>
        <v>43333</v>
      </c>
      <c r="L60" s="211">
        <f t="shared" si="46"/>
        <v>43334</v>
      </c>
      <c r="M60" s="211">
        <f t="shared" si="46"/>
        <v>43335</v>
      </c>
      <c r="N60" s="211">
        <f t="shared" si="46"/>
        <v>43336</v>
      </c>
      <c r="O60" s="211">
        <f t="shared" si="46"/>
        <v>43337</v>
      </c>
      <c r="P60" s="211">
        <f t="shared" si="46"/>
        <v>43338</v>
      </c>
      <c r="Q60" s="212"/>
      <c r="R60" s="211">
        <f>IF(X57="","",IF(MONTH(X57+1)&lt;&gt;MONTH(X57),"",X57+1))</f>
        <v>43360</v>
      </c>
      <c r="S60" s="211">
        <f t="shared" ref="S60:X60" si="47">IF(R60="","",IF(MONTH(R60+1)&lt;&gt;MONTH(R60),"",R60+1))</f>
        <v>43361</v>
      </c>
      <c r="T60" s="211">
        <f t="shared" si="47"/>
        <v>43362</v>
      </c>
      <c r="U60" s="211">
        <f t="shared" si="47"/>
        <v>43363</v>
      </c>
      <c r="V60" s="211">
        <f t="shared" si="47"/>
        <v>43364</v>
      </c>
      <c r="W60" s="211">
        <f t="shared" si="47"/>
        <v>43365</v>
      </c>
      <c r="X60" s="211">
        <f t="shared" si="47"/>
        <v>43366</v>
      </c>
      <c r="Y60" s="205"/>
    </row>
    <row r="61" spans="2:25">
      <c r="B61" s="214"/>
      <c r="C61" s="214"/>
      <c r="D61" s="214"/>
      <c r="E61" s="214"/>
      <c r="F61" s="214"/>
      <c r="G61" s="214"/>
      <c r="H61" s="214"/>
      <c r="I61" s="218"/>
      <c r="J61" s="214"/>
      <c r="K61" s="214"/>
      <c r="L61" s="214"/>
      <c r="M61" s="214"/>
      <c r="N61" s="214"/>
      <c r="O61" s="214"/>
      <c r="P61" s="214"/>
      <c r="Q61" s="218"/>
      <c r="R61" s="214"/>
      <c r="S61" s="214"/>
      <c r="T61" s="214"/>
      <c r="U61" s="214"/>
      <c r="V61" s="214"/>
      <c r="W61" s="214"/>
      <c r="X61" s="214"/>
      <c r="Y61" s="216"/>
    </row>
    <row r="62" spans="2:25">
      <c r="B62" s="217"/>
      <c r="C62" s="217"/>
      <c r="D62" s="217"/>
      <c r="E62" s="217"/>
      <c r="F62" s="217"/>
      <c r="G62" s="217"/>
      <c r="H62" s="217"/>
      <c r="I62" s="218"/>
      <c r="J62" s="217"/>
      <c r="K62" s="217"/>
      <c r="L62" s="217"/>
      <c r="M62" s="217"/>
      <c r="N62" s="217"/>
      <c r="O62" s="217"/>
      <c r="P62" s="217"/>
      <c r="Q62" s="218"/>
      <c r="R62" s="217"/>
      <c r="S62" s="217"/>
      <c r="T62" s="217"/>
      <c r="U62" s="217"/>
      <c r="V62" s="217"/>
      <c r="W62" s="217"/>
      <c r="X62" s="217"/>
      <c r="Y62" s="216"/>
    </row>
    <row r="63" spans="2:25">
      <c r="B63" s="211">
        <f>IF(H60="","",IF(MONTH(H60+1)&lt;&gt;MONTH(H60),"",H60+1))</f>
        <v>43304</v>
      </c>
      <c r="C63" s="211">
        <f t="shared" ref="C63:H63" si="48">IF(B63="","",IF(MONTH(B63+1)&lt;&gt;MONTH(B63),"",B63+1))</f>
        <v>43305</v>
      </c>
      <c r="D63" s="211">
        <f t="shared" si="48"/>
        <v>43306</v>
      </c>
      <c r="E63" s="211">
        <f t="shared" si="48"/>
        <v>43307</v>
      </c>
      <c r="F63" s="211">
        <f t="shared" si="48"/>
        <v>43308</v>
      </c>
      <c r="G63" s="211">
        <f t="shared" si="48"/>
        <v>43309</v>
      </c>
      <c r="H63" s="211">
        <f t="shared" si="48"/>
        <v>43310</v>
      </c>
      <c r="I63" s="212"/>
      <c r="J63" s="211">
        <f>IF(P60="","",IF(MONTH(P60+1)&lt;&gt;MONTH(P60),"",P60+1))</f>
        <v>43339</v>
      </c>
      <c r="K63" s="211">
        <f t="shared" ref="K63:P63" si="49">IF(J63="","",IF(MONTH(J63+1)&lt;&gt;MONTH(J63),"",J63+1))</f>
        <v>43340</v>
      </c>
      <c r="L63" s="211">
        <f t="shared" si="49"/>
        <v>43341</v>
      </c>
      <c r="M63" s="211">
        <f t="shared" si="49"/>
        <v>43342</v>
      </c>
      <c r="N63" s="211">
        <f t="shared" si="49"/>
        <v>43343</v>
      </c>
      <c r="O63" s="211" t="str">
        <f t="shared" si="49"/>
        <v/>
      </c>
      <c r="P63" s="211" t="str">
        <f t="shared" si="49"/>
        <v/>
      </c>
      <c r="Q63" s="212"/>
      <c r="R63" s="211">
        <f>IF(X60="","",IF(MONTH(X60+1)&lt;&gt;MONTH(X60),"",X60+1))</f>
        <v>43367</v>
      </c>
      <c r="S63" s="211">
        <f t="shared" ref="S63:X63" si="50">IF(R63="","",IF(MONTH(R63+1)&lt;&gt;MONTH(R63),"",R63+1))</f>
        <v>43368</v>
      </c>
      <c r="T63" s="211">
        <f t="shared" si="50"/>
        <v>43369</v>
      </c>
      <c r="U63" s="211">
        <f t="shared" si="50"/>
        <v>43370</v>
      </c>
      <c r="V63" s="211">
        <f t="shared" si="50"/>
        <v>43371</v>
      </c>
      <c r="W63" s="211">
        <f t="shared" si="50"/>
        <v>43372</v>
      </c>
      <c r="X63" s="211">
        <f t="shared" si="50"/>
        <v>43373</v>
      </c>
      <c r="Y63" s="205"/>
    </row>
    <row r="64" spans="2:25">
      <c r="B64" s="214"/>
      <c r="C64" s="214"/>
      <c r="D64" s="214"/>
      <c r="E64" s="214"/>
      <c r="F64" s="214"/>
      <c r="G64" s="214"/>
      <c r="H64" s="214"/>
      <c r="I64" s="218"/>
      <c r="J64" s="214"/>
      <c r="K64" s="214"/>
      <c r="L64" s="214"/>
      <c r="M64" s="214"/>
      <c r="N64" s="214"/>
      <c r="O64" s="214"/>
      <c r="P64" s="214"/>
      <c r="Q64" s="218"/>
      <c r="R64" s="214"/>
      <c r="S64" s="214"/>
      <c r="T64" s="214"/>
      <c r="U64" s="214"/>
      <c r="V64" s="214"/>
      <c r="W64" s="214"/>
      <c r="X64" s="214"/>
      <c r="Y64" s="216"/>
    </row>
    <row r="65" spans="2:25">
      <c r="B65" s="217"/>
      <c r="C65" s="217"/>
      <c r="D65" s="217"/>
      <c r="E65" s="217"/>
      <c r="F65" s="217"/>
      <c r="G65" s="217"/>
      <c r="H65" s="217"/>
      <c r="I65" s="218"/>
      <c r="J65" s="217"/>
      <c r="K65" s="217"/>
      <c r="L65" s="217"/>
      <c r="M65" s="217"/>
      <c r="N65" s="217"/>
      <c r="O65" s="217"/>
      <c r="P65" s="217"/>
      <c r="Q65" s="218"/>
      <c r="R65" s="217"/>
      <c r="S65" s="217"/>
      <c r="T65" s="217"/>
      <c r="U65" s="217"/>
      <c r="V65" s="217"/>
      <c r="W65" s="217"/>
      <c r="X65" s="217"/>
      <c r="Y65" s="216"/>
    </row>
    <row r="66" spans="2:25">
      <c r="B66" s="211">
        <f>IF(H63="","",IF(MONTH(H63+1)&lt;&gt;MONTH(H63),"",H63+1))</f>
        <v>43311</v>
      </c>
      <c r="C66" s="211">
        <f t="shared" ref="C66:H66" si="51">IF(B66="","",IF(MONTH(B66+1)&lt;&gt;MONTH(B66),"",B66+1))</f>
        <v>43312</v>
      </c>
      <c r="D66" s="211" t="str">
        <f t="shared" si="51"/>
        <v/>
      </c>
      <c r="E66" s="211" t="str">
        <f t="shared" si="51"/>
        <v/>
      </c>
      <c r="F66" s="211" t="str">
        <f t="shared" si="51"/>
        <v/>
      </c>
      <c r="G66" s="211" t="str">
        <f t="shared" si="51"/>
        <v/>
      </c>
      <c r="H66" s="211" t="str">
        <f t="shared" si="51"/>
        <v/>
      </c>
      <c r="I66" s="212"/>
      <c r="J66" s="211" t="str">
        <f>IF(P63="","",IF(MONTH(P63+1)&lt;&gt;MONTH(P63),"",P63+1))</f>
        <v/>
      </c>
      <c r="K66" s="211" t="str">
        <f t="shared" ref="K66:P66" si="52">IF(J66="","",IF(MONTH(J66+1)&lt;&gt;MONTH(J66),"",J66+1))</f>
        <v/>
      </c>
      <c r="L66" s="211" t="str">
        <f t="shared" si="52"/>
        <v/>
      </c>
      <c r="M66" s="211" t="str">
        <f t="shared" si="52"/>
        <v/>
      </c>
      <c r="N66" s="211" t="str">
        <f t="shared" si="52"/>
        <v/>
      </c>
      <c r="O66" s="211" t="str">
        <f t="shared" si="52"/>
        <v/>
      </c>
      <c r="P66" s="211" t="str">
        <f t="shared" si="52"/>
        <v/>
      </c>
      <c r="Q66" s="212"/>
      <c r="R66" s="211" t="str">
        <f>IF(X63="","",IF(MONTH(X63+1)&lt;&gt;MONTH(X63),"",X63+1))</f>
        <v/>
      </c>
      <c r="S66" s="211" t="str">
        <f t="shared" ref="S66:X66" si="53">IF(R66="","",IF(MONTH(R66+1)&lt;&gt;MONTH(R66),"",R66+1))</f>
        <v/>
      </c>
      <c r="T66" s="211" t="str">
        <f t="shared" si="53"/>
        <v/>
      </c>
      <c r="U66" s="211" t="str">
        <f t="shared" si="53"/>
        <v/>
      </c>
      <c r="V66" s="211" t="str">
        <f t="shared" si="53"/>
        <v/>
      </c>
      <c r="W66" s="211" t="str">
        <f t="shared" si="53"/>
        <v/>
      </c>
      <c r="X66" s="211" t="str">
        <f t="shared" si="53"/>
        <v/>
      </c>
      <c r="Y66" s="205"/>
    </row>
    <row r="67" spans="2:25">
      <c r="B67" s="214"/>
      <c r="C67" s="214"/>
      <c r="D67" s="214"/>
      <c r="E67" s="214"/>
      <c r="F67" s="214"/>
      <c r="G67" s="214"/>
      <c r="H67" s="214"/>
      <c r="I67" s="218"/>
      <c r="J67" s="214"/>
      <c r="K67" s="214"/>
      <c r="L67" s="214"/>
      <c r="M67" s="214"/>
      <c r="N67" s="214"/>
      <c r="O67" s="214"/>
      <c r="P67" s="214"/>
      <c r="Q67" s="218"/>
      <c r="R67" s="214"/>
      <c r="S67" s="214"/>
      <c r="T67" s="214"/>
      <c r="U67" s="214"/>
      <c r="V67" s="214"/>
      <c r="W67" s="214"/>
      <c r="X67" s="214"/>
      <c r="Y67" s="216"/>
    </row>
    <row r="68" spans="2:25">
      <c r="B68" s="217"/>
      <c r="C68" s="217"/>
      <c r="D68" s="217"/>
      <c r="E68" s="217"/>
      <c r="F68" s="217"/>
      <c r="G68" s="217"/>
      <c r="H68" s="217"/>
      <c r="I68" s="218"/>
      <c r="J68" s="217"/>
      <c r="K68" s="217"/>
      <c r="L68" s="217"/>
      <c r="M68" s="217"/>
      <c r="N68" s="217"/>
      <c r="O68" s="217"/>
      <c r="P68" s="217"/>
      <c r="Q68" s="218"/>
      <c r="R68" s="217"/>
      <c r="S68" s="217"/>
      <c r="T68" s="217"/>
      <c r="U68" s="217"/>
      <c r="V68" s="217"/>
      <c r="W68" s="217"/>
      <c r="X68" s="217"/>
      <c r="Y68" s="216"/>
    </row>
    <row r="69" spans="2:25">
      <c r="B69" s="206"/>
      <c r="C69" s="206"/>
      <c r="D69" s="206"/>
      <c r="E69" s="206"/>
      <c r="F69" s="206"/>
      <c r="G69" s="206"/>
      <c r="H69" s="206"/>
      <c r="I69" s="206"/>
      <c r="J69" s="206"/>
      <c r="K69" s="206"/>
      <c r="L69" s="206"/>
      <c r="M69" s="206"/>
      <c r="N69" s="206"/>
      <c r="O69" s="206"/>
      <c r="P69" s="206"/>
      <c r="Q69" s="206"/>
      <c r="R69" s="206"/>
      <c r="S69" s="206"/>
      <c r="T69" s="206"/>
      <c r="U69" s="206"/>
      <c r="V69" s="206"/>
      <c r="W69" s="206"/>
      <c r="X69" s="206"/>
      <c r="Y69" s="205"/>
    </row>
    <row r="70" spans="2:25">
      <c r="B70" s="266">
        <f>DATE(YEAR(R49+35),MONTH(R49+35),1)</f>
        <v>43374</v>
      </c>
      <c r="C70" s="267"/>
      <c r="D70" s="267"/>
      <c r="E70" s="267"/>
      <c r="F70" s="267"/>
      <c r="G70" s="267"/>
      <c r="H70" s="268"/>
      <c r="I70" s="206"/>
      <c r="J70" s="266">
        <f>DATE(YEAR(B70+35),MONTH(B70+35),1)</f>
        <v>43405</v>
      </c>
      <c r="K70" s="267"/>
      <c r="L70" s="267"/>
      <c r="M70" s="267"/>
      <c r="N70" s="267"/>
      <c r="O70" s="267"/>
      <c r="P70" s="268"/>
      <c r="Q70" s="206"/>
      <c r="R70" s="266">
        <f>DATE(YEAR(J70+35),MONTH(J70+35),1)</f>
        <v>43435</v>
      </c>
      <c r="S70" s="267"/>
      <c r="T70" s="267"/>
      <c r="U70" s="267"/>
      <c r="V70" s="267"/>
      <c r="W70" s="267"/>
      <c r="X70" s="268"/>
      <c r="Y70" s="205"/>
    </row>
    <row r="71" spans="2:25" s="205" customFormat="1">
      <c r="B71" s="207">
        <f t="shared" ref="B71:H71" si="54">B75</f>
        <v>43381</v>
      </c>
      <c r="C71" s="208">
        <f t="shared" si="54"/>
        <v>43382</v>
      </c>
      <c r="D71" s="208">
        <f t="shared" si="54"/>
        <v>43383</v>
      </c>
      <c r="E71" s="208">
        <f t="shared" si="54"/>
        <v>43384</v>
      </c>
      <c r="F71" s="208">
        <f t="shared" si="54"/>
        <v>43385</v>
      </c>
      <c r="G71" s="208">
        <f t="shared" si="54"/>
        <v>43386</v>
      </c>
      <c r="H71" s="209">
        <f t="shared" si="54"/>
        <v>43387</v>
      </c>
      <c r="I71" s="206"/>
      <c r="J71" s="207">
        <f t="shared" ref="J71:P71" si="55">J75</f>
        <v>43409</v>
      </c>
      <c r="K71" s="208">
        <f t="shared" si="55"/>
        <v>43410</v>
      </c>
      <c r="L71" s="208">
        <f t="shared" si="55"/>
        <v>43411</v>
      </c>
      <c r="M71" s="208">
        <f t="shared" si="55"/>
        <v>43412</v>
      </c>
      <c r="N71" s="208">
        <f t="shared" si="55"/>
        <v>43413</v>
      </c>
      <c r="O71" s="208">
        <f t="shared" si="55"/>
        <v>43414</v>
      </c>
      <c r="P71" s="209">
        <f t="shared" si="55"/>
        <v>43415</v>
      </c>
      <c r="Q71" s="210"/>
      <c r="R71" s="207">
        <f t="shared" ref="R71:X71" si="56">R75</f>
        <v>43437</v>
      </c>
      <c r="S71" s="208">
        <f t="shared" si="56"/>
        <v>43438</v>
      </c>
      <c r="T71" s="208">
        <f t="shared" si="56"/>
        <v>43439</v>
      </c>
      <c r="U71" s="208">
        <f t="shared" si="56"/>
        <v>43440</v>
      </c>
      <c r="V71" s="208">
        <f t="shared" si="56"/>
        <v>43441</v>
      </c>
      <c r="W71" s="208">
        <f t="shared" si="56"/>
        <v>43442</v>
      </c>
      <c r="X71" s="209">
        <f t="shared" si="56"/>
        <v>43443</v>
      </c>
    </row>
    <row r="72" spans="2:25">
      <c r="B72" s="211">
        <f>IF(WEEKDAY(B70,1)=$K$3,B70,"")</f>
        <v>43374</v>
      </c>
      <c r="C72" s="211">
        <f>IF(B72="",IF(WEEKDAY(B70,1)=MOD($K$3,7)+1,B70,""),B72+1)</f>
        <v>43375</v>
      </c>
      <c r="D72" s="211">
        <f>IF(C72="",IF(WEEKDAY(B70,1)=MOD($K$3+1,7)+1,B70,""),C72+1)</f>
        <v>43376</v>
      </c>
      <c r="E72" s="211">
        <f>IF(D72="",IF(WEEKDAY(B70,1)=MOD($K$3+2,7)+1,B70,""),D72+1)</f>
        <v>43377</v>
      </c>
      <c r="F72" s="211">
        <f>IF(E72="",IF(WEEKDAY(B70,1)=MOD($K$3+3,7)+1,B70,""),E72+1)</f>
        <v>43378</v>
      </c>
      <c r="G72" s="211">
        <f>IF(F72="",IF(WEEKDAY(B70,1)=MOD($K$3+4,7)+1,B70,""),F72+1)</f>
        <v>43379</v>
      </c>
      <c r="H72" s="211">
        <f>IF(G72="",IF(WEEKDAY(B70,1)=MOD($K$3+5,7)+1,B70,""),G72+1)</f>
        <v>43380</v>
      </c>
      <c r="I72" s="212"/>
      <c r="J72" s="211" t="str">
        <f>IF(WEEKDAY(J70,1)=$K$3,J70,"")</f>
        <v/>
      </c>
      <c r="K72" s="211" t="str">
        <f>IF(J72="",IF(WEEKDAY(J70,1)=MOD($K$3,7)+1,J70,""),J72+1)</f>
        <v/>
      </c>
      <c r="L72" s="211" t="str">
        <f>IF(K72="",IF(WEEKDAY(J70,1)=MOD($K$3+1,7)+1,J70,""),K72+1)</f>
        <v/>
      </c>
      <c r="M72" s="211">
        <f>IF(L72="",IF(WEEKDAY(J70,1)=MOD($K$3+2,7)+1,J70,""),L72+1)</f>
        <v>43405</v>
      </c>
      <c r="N72" s="211">
        <f>IF(M72="",IF(WEEKDAY(J70,1)=MOD($K$3+3,7)+1,J70,""),M72+1)</f>
        <v>43406</v>
      </c>
      <c r="O72" s="211">
        <f>IF(N72="",IF(WEEKDAY(J70,1)=MOD($K$3+4,7)+1,J70,""),N72+1)</f>
        <v>43407</v>
      </c>
      <c r="P72" s="211">
        <f>IF(O72="",IF(WEEKDAY(J70,1)=MOD($K$3+5,7)+1,J70,""),O72+1)</f>
        <v>43408</v>
      </c>
      <c r="Q72" s="212"/>
      <c r="R72" s="211" t="str">
        <f>IF(WEEKDAY(R70,1)=$K$3,R70,"")</f>
        <v/>
      </c>
      <c r="S72" s="211" t="str">
        <f>IF(R72="",IF(WEEKDAY(R70,1)=MOD($K$3,7)+1,R70,""),R72+1)</f>
        <v/>
      </c>
      <c r="T72" s="211" t="str">
        <f>IF(S72="",IF(WEEKDAY(R70,1)=MOD($K$3+1,7)+1,R70,""),S72+1)</f>
        <v/>
      </c>
      <c r="U72" s="211" t="str">
        <f>IF(T72="",IF(WEEKDAY(R70,1)=MOD($K$3+2,7)+1,R70,""),T72+1)</f>
        <v/>
      </c>
      <c r="V72" s="211" t="str">
        <f>IF(U72="",IF(WEEKDAY(R70,1)=MOD($K$3+3,7)+1,R70,""),U72+1)</f>
        <v/>
      </c>
      <c r="W72" s="211">
        <f>IF(V72="",IF(WEEKDAY(R70,1)=MOD($K$3+4,7)+1,R70,""),V72+1)</f>
        <v>43435</v>
      </c>
      <c r="X72" s="211">
        <f>IF(W72="",IF(WEEKDAY(R70,1)=MOD($K$3+5,7)+1,R70,""),W72+1)</f>
        <v>43436</v>
      </c>
      <c r="Y72" s="206"/>
    </row>
    <row r="73" spans="2:25">
      <c r="B73" s="214"/>
      <c r="C73" s="214"/>
      <c r="D73" s="214"/>
      <c r="E73" s="214"/>
      <c r="F73" s="214"/>
      <c r="G73" s="214"/>
      <c r="H73" s="214"/>
      <c r="I73" s="215"/>
      <c r="J73" s="214"/>
      <c r="K73" s="214"/>
      <c r="L73" s="214"/>
      <c r="M73" s="214"/>
      <c r="N73" s="214"/>
      <c r="O73" s="214"/>
      <c r="P73" s="214"/>
      <c r="Q73" s="215"/>
      <c r="R73" s="214"/>
      <c r="S73" s="214"/>
      <c r="T73" s="214"/>
      <c r="U73" s="214"/>
      <c r="V73" s="214"/>
      <c r="W73" s="214"/>
      <c r="X73" s="214"/>
      <c r="Y73" s="206"/>
    </row>
    <row r="74" spans="2:25">
      <c r="B74" s="217"/>
      <c r="C74" s="217"/>
      <c r="D74" s="217"/>
      <c r="E74" s="217"/>
      <c r="F74" s="217"/>
      <c r="G74" s="217"/>
      <c r="H74" s="217"/>
      <c r="I74" s="215"/>
      <c r="J74" s="217"/>
      <c r="K74" s="217"/>
      <c r="L74" s="217"/>
      <c r="M74" s="217"/>
      <c r="N74" s="217"/>
      <c r="O74" s="217"/>
      <c r="P74" s="217"/>
      <c r="Q74" s="215"/>
      <c r="R74" s="217"/>
      <c r="S74" s="217"/>
      <c r="T74" s="217"/>
      <c r="U74" s="217"/>
      <c r="V74" s="217"/>
      <c r="W74" s="217"/>
      <c r="X74" s="217"/>
      <c r="Y74" s="206"/>
    </row>
    <row r="75" spans="2:25">
      <c r="B75" s="211">
        <f>IF(H72="","",IF(MONTH(H72+1)&lt;&gt;MONTH(H72),"",H72+1))</f>
        <v>43381</v>
      </c>
      <c r="C75" s="211">
        <f t="shared" ref="C75:H75" si="57">IF(B75="","",IF(MONTH(B75+1)&lt;&gt;MONTH(B75),"",B75+1))</f>
        <v>43382</v>
      </c>
      <c r="D75" s="211">
        <f t="shared" si="57"/>
        <v>43383</v>
      </c>
      <c r="E75" s="211">
        <f t="shared" si="57"/>
        <v>43384</v>
      </c>
      <c r="F75" s="211">
        <f t="shared" si="57"/>
        <v>43385</v>
      </c>
      <c r="G75" s="211">
        <f t="shared" si="57"/>
        <v>43386</v>
      </c>
      <c r="H75" s="211">
        <f t="shared" si="57"/>
        <v>43387</v>
      </c>
      <c r="I75" s="212"/>
      <c r="J75" s="211">
        <f>IF(P72="","",IF(MONTH(P72+1)&lt;&gt;MONTH(P72),"",P72+1))</f>
        <v>43409</v>
      </c>
      <c r="K75" s="211">
        <f t="shared" ref="K75:P75" si="58">IF(J75="","",IF(MONTH(J75+1)&lt;&gt;MONTH(J75),"",J75+1))</f>
        <v>43410</v>
      </c>
      <c r="L75" s="211">
        <f t="shared" si="58"/>
        <v>43411</v>
      </c>
      <c r="M75" s="211">
        <f t="shared" si="58"/>
        <v>43412</v>
      </c>
      <c r="N75" s="211">
        <f t="shared" si="58"/>
        <v>43413</v>
      </c>
      <c r="O75" s="211">
        <f t="shared" si="58"/>
        <v>43414</v>
      </c>
      <c r="P75" s="211">
        <f t="shared" si="58"/>
        <v>43415</v>
      </c>
      <c r="Q75" s="212"/>
      <c r="R75" s="211">
        <f>IF(X72="","",IF(MONTH(X72+1)&lt;&gt;MONTH(X72),"",X72+1))</f>
        <v>43437</v>
      </c>
      <c r="S75" s="211">
        <f t="shared" ref="S75:X75" si="59">IF(R75="","",IF(MONTH(R75+1)&lt;&gt;MONTH(R75),"",R75+1))</f>
        <v>43438</v>
      </c>
      <c r="T75" s="211">
        <f t="shared" si="59"/>
        <v>43439</v>
      </c>
      <c r="U75" s="211">
        <f t="shared" si="59"/>
        <v>43440</v>
      </c>
      <c r="V75" s="211">
        <f t="shared" si="59"/>
        <v>43441</v>
      </c>
      <c r="W75" s="211">
        <f t="shared" si="59"/>
        <v>43442</v>
      </c>
      <c r="X75" s="211">
        <f t="shared" si="59"/>
        <v>43443</v>
      </c>
      <c r="Y75" s="206"/>
    </row>
    <row r="76" spans="2:25">
      <c r="B76" s="214"/>
      <c r="C76" s="214"/>
      <c r="D76" s="214"/>
      <c r="E76" s="214"/>
      <c r="F76" s="214"/>
      <c r="G76" s="214"/>
      <c r="H76" s="214"/>
      <c r="I76" s="218"/>
      <c r="J76" s="214"/>
      <c r="K76" s="214"/>
      <c r="L76" s="214"/>
      <c r="M76" s="214"/>
      <c r="N76" s="214"/>
      <c r="O76" s="214"/>
      <c r="P76" s="214"/>
      <c r="Q76" s="218"/>
      <c r="R76" s="214"/>
      <c r="S76" s="214"/>
      <c r="T76" s="214"/>
      <c r="U76" s="214"/>
      <c r="V76" s="214"/>
      <c r="W76" s="214"/>
      <c r="X76" s="214"/>
      <c r="Y76" s="206"/>
    </row>
    <row r="77" spans="2:25">
      <c r="B77" s="217"/>
      <c r="C77" s="217"/>
      <c r="D77" s="217"/>
      <c r="E77" s="217"/>
      <c r="F77" s="217"/>
      <c r="G77" s="217"/>
      <c r="H77" s="217"/>
      <c r="I77" s="218"/>
      <c r="J77" s="217"/>
      <c r="K77" s="217"/>
      <c r="L77" s="217"/>
      <c r="M77" s="217"/>
      <c r="N77" s="217"/>
      <c r="O77" s="217"/>
      <c r="P77" s="217"/>
      <c r="Q77" s="218"/>
      <c r="R77" s="217"/>
      <c r="S77" s="217"/>
      <c r="T77" s="217"/>
      <c r="U77" s="217"/>
      <c r="V77" s="217"/>
      <c r="W77" s="217"/>
      <c r="X77" s="217"/>
      <c r="Y77" s="206"/>
    </row>
    <row r="78" spans="2:25">
      <c r="B78" s="211">
        <f>IF(H75="","",IF(MONTH(H75+1)&lt;&gt;MONTH(H75),"",H75+1))</f>
        <v>43388</v>
      </c>
      <c r="C78" s="211">
        <f t="shared" ref="C78:H78" si="60">IF(B78="","",IF(MONTH(B78+1)&lt;&gt;MONTH(B78),"",B78+1))</f>
        <v>43389</v>
      </c>
      <c r="D78" s="211">
        <f t="shared" si="60"/>
        <v>43390</v>
      </c>
      <c r="E78" s="211">
        <f t="shared" si="60"/>
        <v>43391</v>
      </c>
      <c r="F78" s="211">
        <f t="shared" si="60"/>
        <v>43392</v>
      </c>
      <c r="G78" s="211">
        <f t="shared" si="60"/>
        <v>43393</v>
      </c>
      <c r="H78" s="211">
        <f t="shared" si="60"/>
        <v>43394</v>
      </c>
      <c r="I78" s="212"/>
      <c r="J78" s="211">
        <f>IF(P75="","",IF(MONTH(P75+1)&lt;&gt;MONTH(P75),"",P75+1))</f>
        <v>43416</v>
      </c>
      <c r="K78" s="211">
        <f t="shared" ref="K78:P78" si="61">IF(J78="","",IF(MONTH(J78+1)&lt;&gt;MONTH(J78),"",J78+1))</f>
        <v>43417</v>
      </c>
      <c r="L78" s="211">
        <f t="shared" si="61"/>
        <v>43418</v>
      </c>
      <c r="M78" s="211">
        <f t="shared" si="61"/>
        <v>43419</v>
      </c>
      <c r="N78" s="211">
        <f t="shared" si="61"/>
        <v>43420</v>
      </c>
      <c r="O78" s="211">
        <f t="shared" si="61"/>
        <v>43421</v>
      </c>
      <c r="P78" s="211">
        <f t="shared" si="61"/>
        <v>43422</v>
      </c>
      <c r="Q78" s="212"/>
      <c r="R78" s="211">
        <f>IF(X75="","",IF(MONTH(X75+1)&lt;&gt;MONTH(X75),"",X75+1))</f>
        <v>43444</v>
      </c>
      <c r="S78" s="211">
        <f t="shared" ref="S78:X78" si="62">IF(R78="","",IF(MONTH(R78+1)&lt;&gt;MONTH(R78),"",R78+1))</f>
        <v>43445</v>
      </c>
      <c r="T78" s="211">
        <f t="shared" si="62"/>
        <v>43446</v>
      </c>
      <c r="U78" s="211">
        <f t="shared" si="62"/>
        <v>43447</v>
      </c>
      <c r="V78" s="211">
        <f t="shared" si="62"/>
        <v>43448</v>
      </c>
      <c r="W78" s="211">
        <f t="shared" si="62"/>
        <v>43449</v>
      </c>
      <c r="X78" s="211">
        <f t="shared" si="62"/>
        <v>43450</v>
      </c>
      <c r="Y78" s="206"/>
    </row>
    <row r="79" spans="2:25">
      <c r="B79" s="214"/>
      <c r="C79" s="214"/>
      <c r="D79" s="214"/>
      <c r="E79" s="214"/>
      <c r="F79" s="214"/>
      <c r="G79" s="214"/>
      <c r="H79" s="214"/>
      <c r="I79" s="218"/>
      <c r="J79" s="214"/>
      <c r="K79" s="214"/>
      <c r="L79" s="214"/>
      <c r="M79" s="214"/>
      <c r="N79" s="214"/>
      <c r="O79" s="214"/>
      <c r="P79" s="214"/>
      <c r="Q79" s="218"/>
      <c r="R79" s="214"/>
      <c r="S79" s="214"/>
      <c r="T79" s="214"/>
      <c r="U79" s="214"/>
      <c r="V79" s="214"/>
      <c r="W79" s="214"/>
      <c r="X79" s="214"/>
      <c r="Y79" s="206"/>
    </row>
    <row r="80" spans="2:25">
      <c r="B80" s="217"/>
      <c r="C80" s="217"/>
      <c r="D80" s="217"/>
      <c r="E80" s="217"/>
      <c r="F80" s="217"/>
      <c r="G80" s="217"/>
      <c r="H80" s="217"/>
      <c r="I80" s="218"/>
      <c r="J80" s="217"/>
      <c r="K80" s="217"/>
      <c r="L80" s="217"/>
      <c r="M80" s="217"/>
      <c r="N80" s="217"/>
      <c r="O80" s="217"/>
      <c r="P80" s="217"/>
      <c r="Q80" s="218"/>
      <c r="R80" s="217"/>
      <c r="S80" s="217"/>
      <c r="T80" s="217"/>
      <c r="U80" s="217"/>
      <c r="V80" s="217"/>
      <c r="W80" s="217"/>
      <c r="X80" s="217"/>
      <c r="Y80" s="206"/>
    </row>
    <row r="81" spans="2:25">
      <c r="B81" s="211">
        <f>IF(H78="","",IF(MONTH(H78+1)&lt;&gt;MONTH(H78),"",H78+1))</f>
        <v>43395</v>
      </c>
      <c r="C81" s="211">
        <f t="shared" ref="C81:H81" si="63">IF(B81="","",IF(MONTH(B81+1)&lt;&gt;MONTH(B81),"",B81+1))</f>
        <v>43396</v>
      </c>
      <c r="D81" s="211">
        <f t="shared" si="63"/>
        <v>43397</v>
      </c>
      <c r="E81" s="211">
        <f t="shared" si="63"/>
        <v>43398</v>
      </c>
      <c r="F81" s="211">
        <f t="shared" si="63"/>
        <v>43399</v>
      </c>
      <c r="G81" s="211">
        <f t="shared" si="63"/>
        <v>43400</v>
      </c>
      <c r="H81" s="211">
        <f t="shared" si="63"/>
        <v>43401</v>
      </c>
      <c r="I81" s="212"/>
      <c r="J81" s="211">
        <f>IF(P78="","",IF(MONTH(P78+1)&lt;&gt;MONTH(P78),"",P78+1))</f>
        <v>43423</v>
      </c>
      <c r="K81" s="211">
        <f t="shared" ref="K81:P81" si="64">IF(J81="","",IF(MONTH(J81+1)&lt;&gt;MONTH(J81),"",J81+1))</f>
        <v>43424</v>
      </c>
      <c r="L81" s="211">
        <f t="shared" si="64"/>
        <v>43425</v>
      </c>
      <c r="M81" s="211">
        <f t="shared" si="64"/>
        <v>43426</v>
      </c>
      <c r="N81" s="211">
        <f t="shared" si="64"/>
        <v>43427</v>
      </c>
      <c r="O81" s="211">
        <f t="shared" si="64"/>
        <v>43428</v>
      </c>
      <c r="P81" s="211">
        <f t="shared" si="64"/>
        <v>43429</v>
      </c>
      <c r="Q81" s="212"/>
      <c r="R81" s="211">
        <f>IF(X78="","",IF(MONTH(X78+1)&lt;&gt;MONTH(X78),"",X78+1))</f>
        <v>43451</v>
      </c>
      <c r="S81" s="211">
        <f t="shared" ref="S81:X81" si="65">IF(R81="","",IF(MONTH(R81+1)&lt;&gt;MONTH(R81),"",R81+1))</f>
        <v>43452</v>
      </c>
      <c r="T81" s="211">
        <f t="shared" si="65"/>
        <v>43453</v>
      </c>
      <c r="U81" s="211">
        <f t="shared" si="65"/>
        <v>43454</v>
      </c>
      <c r="V81" s="211">
        <f t="shared" si="65"/>
        <v>43455</v>
      </c>
      <c r="W81" s="211">
        <f t="shared" si="65"/>
        <v>43456</v>
      </c>
      <c r="X81" s="211">
        <f t="shared" si="65"/>
        <v>43457</v>
      </c>
      <c r="Y81" s="206"/>
    </row>
    <row r="82" spans="2:25">
      <c r="B82" s="214"/>
      <c r="C82" s="214"/>
      <c r="D82" s="214"/>
      <c r="E82" s="214"/>
      <c r="F82" s="214"/>
      <c r="G82" s="214"/>
      <c r="H82" s="214"/>
      <c r="I82" s="218"/>
      <c r="J82" s="214"/>
      <c r="K82" s="214"/>
      <c r="L82" s="214"/>
      <c r="M82" s="214"/>
      <c r="N82" s="214"/>
      <c r="O82" s="214"/>
      <c r="P82" s="214"/>
      <c r="Q82" s="218"/>
      <c r="R82" s="214"/>
      <c r="S82" s="214"/>
      <c r="T82" s="214"/>
      <c r="U82" s="214"/>
      <c r="V82" s="214"/>
      <c r="W82" s="214"/>
      <c r="X82" s="214"/>
      <c r="Y82" s="206"/>
    </row>
    <row r="83" spans="2:25">
      <c r="B83" s="217"/>
      <c r="C83" s="217"/>
      <c r="D83" s="217"/>
      <c r="E83" s="217"/>
      <c r="F83" s="217"/>
      <c r="G83" s="217"/>
      <c r="H83" s="217"/>
      <c r="I83" s="218"/>
      <c r="J83" s="217"/>
      <c r="K83" s="217"/>
      <c r="L83" s="217"/>
      <c r="M83" s="217"/>
      <c r="N83" s="217"/>
      <c r="O83" s="217"/>
      <c r="P83" s="217"/>
      <c r="Q83" s="218"/>
      <c r="R83" s="217"/>
      <c r="S83" s="217"/>
      <c r="T83" s="217"/>
      <c r="U83" s="217"/>
      <c r="V83" s="217"/>
      <c r="W83" s="217"/>
      <c r="X83" s="217"/>
      <c r="Y83" s="206"/>
    </row>
    <row r="84" spans="2:25">
      <c r="B84" s="211">
        <f>IF(H81="","",IF(MONTH(H81+1)&lt;&gt;MONTH(H81),"",H81+1))</f>
        <v>43402</v>
      </c>
      <c r="C84" s="211">
        <f t="shared" ref="C84:H84" si="66">IF(B84="","",IF(MONTH(B84+1)&lt;&gt;MONTH(B84),"",B84+1))</f>
        <v>43403</v>
      </c>
      <c r="D84" s="211">
        <f t="shared" si="66"/>
        <v>43404</v>
      </c>
      <c r="E84" s="211" t="str">
        <f t="shared" si="66"/>
        <v/>
      </c>
      <c r="F84" s="211" t="str">
        <f t="shared" si="66"/>
        <v/>
      </c>
      <c r="G84" s="211" t="str">
        <f t="shared" si="66"/>
        <v/>
      </c>
      <c r="H84" s="211" t="str">
        <f t="shared" si="66"/>
        <v/>
      </c>
      <c r="I84" s="212"/>
      <c r="J84" s="211">
        <f>IF(P81="","",IF(MONTH(P81+1)&lt;&gt;MONTH(P81),"",P81+1))</f>
        <v>43430</v>
      </c>
      <c r="K84" s="211">
        <f t="shared" ref="K84:P84" si="67">IF(J84="","",IF(MONTH(J84+1)&lt;&gt;MONTH(J84),"",J84+1))</f>
        <v>43431</v>
      </c>
      <c r="L84" s="211">
        <f t="shared" si="67"/>
        <v>43432</v>
      </c>
      <c r="M84" s="211">
        <f t="shared" si="67"/>
        <v>43433</v>
      </c>
      <c r="N84" s="211">
        <f t="shared" si="67"/>
        <v>43434</v>
      </c>
      <c r="O84" s="211" t="str">
        <f t="shared" si="67"/>
        <v/>
      </c>
      <c r="P84" s="211" t="str">
        <f t="shared" si="67"/>
        <v/>
      </c>
      <c r="Q84" s="212"/>
      <c r="R84" s="211">
        <f>IF(X81="","",IF(MONTH(X81+1)&lt;&gt;MONTH(X81),"",X81+1))</f>
        <v>43458</v>
      </c>
      <c r="S84" s="211">
        <f t="shared" ref="S84:X84" si="68">IF(R84="","",IF(MONTH(R84+1)&lt;&gt;MONTH(R84),"",R84+1))</f>
        <v>43459</v>
      </c>
      <c r="T84" s="211">
        <f t="shared" si="68"/>
        <v>43460</v>
      </c>
      <c r="U84" s="211">
        <f t="shared" si="68"/>
        <v>43461</v>
      </c>
      <c r="V84" s="211">
        <f t="shared" si="68"/>
        <v>43462</v>
      </c>
      <c r="W84" s="211">
        <f t="shared" si="68"/>
        <v>43463</v>
      </c>
      <c r="X84" s="211">
        <f t="shared" si="68"/>
        <v>43464</v>
      </c>
      <c r="Y84" s="206"/>
    </row>
    <row r="85" spans="2:25">
      <c r="B85" s="214"/>
      <c r="C85" s="214"/>
      <c r="D85" s="214"/>
      <c r="E85" s="214"/>
      <c r="F85" s="214"/>
      <c r="G85" s="214"/>
      <c r="H85" s="214"/>
      <c r="I85" s="218"/>
      <c r="J85" s="214"/>
      <c r="K85" s="214"/>
      <c r="L85" s="214"/>
      <c r="M85" s="214"/>
      <c r="N85" s="214"/>
      <c r="O85" s="214"/>
      <c r="P85" s="214"/>
      <c r="Q85" s="218"/>
      <c r="R85" s="214"/>
      <c r="S85" s="214"/>
      <c r="T85" s="214"/>
      <c r="U85" s="214"/>
      <c r="V85" s="214"/>
      <c r="W85" s="214"/>
      <c r="X85" s="214"/>
      <c r="Y85" s="206"/>
    </row>
    <row r="86" spans="2:25">
      <c r="B86" s="217"/>
      <c r="C86" s="217"/>
      <c r="D86" s="217"/>
      <c r="E86" s="217"/>
      <c r="F86" s="217"/>
      <c r="G86" s="217"/>
      <c r="H86" s="217"/>
      <c r="I86" s="218"/>
      <c r="J86" s="217"/>
      <c r="K86" s="217"/>
      <c r="L86" s="217"/>
      <c r="M86" s="217"/>
      <c r="N86" s="217"/>
      <c r="O86" s="217"/>
      <c r="P86" s="217"/>
      <c r="Q86" s="218"/>
      <c r="R86" s="217"/>
      <c r="S86" s="217"/>
      <c r="T86" s="217"/>
      <c r="U86" s="217"/>
      <c r="V86" s="217"/>
      <c r="W86" s="217"/>
      <c r="X86" s="217"/>
      <c r="Y86" s="206"/>
    </row>
    <row r="87" spans="2:25">
      <c r="B87" s="211" t="str">
        <f>IF(H84="","",IF(MONTH(H84+1)&lt;&gt;MONTH(H84),"",H84+1))</f>
        <v/>
      </c>
      <c r="C87" s="211" t="str">
        <f t="shared" ref="C87:H87" si="69">IF(B87="","",IF(MONTH(B87+1)&lt;&gt;MONTH(B87),"",B87+1))</f>
        <v/>
      </c>
      <c r="D87" s="211" t="str">
        <f t="shared" si="69"/>
        <v/>
      </c>
      <c r="E87" s="211" t="str">
        <f t="shared" si="69"/>
        <v/>
      </c>
      <c r="F87" s="211" t="str">
        <f t="shared" si="69"/>
        <v/>
      </c>
      <c r="G87" s="211" t="str">
        <f t="shared" si="69"/>
        <v/>
      </c>
      <c r="H87" s="211" t="str">
        <f t="shared" si="69"/>
        <v/>
      </c>
      <c r="I87" s="212"/>
      <c r="J87" s="211" t="str">
        <f>IF(P84="","",IF(MONTH(P84+1)&lt;&gt;MONTH(P84),"",P84+1))</f>
        <v/>
      </c>
      <c r="K87" s="211" t="str">
        <f t="shared" ref="K87:P87" si="70">IF(J87="","",IF(MONTH(J87+1)&lt;&gt;MONTH(J87),"",J87+1))</f>
        <v/>
      </c>
      <c r="L87" s="211" t="str">
        <f t="shared" si="70"/>
        <v/>
      </c>
      <c r="M87" s="211" t="str">
        <f t="shared" si="70"/>
        <v/>
      </c>
      <c r="N87" s="211" t="str">
        <f t="shared" si="70"/>
        <v/>
      </c>
      <c r="O87" s="211" t="str">
        <f t="shared" si="70"/>
        <v/>
      </c>
      <c r="P87" s="211" t="str">
        <f t="shared" si="70"/>
        <v/>
      </c>
      <c r="Q87" s="212"/>
      <c r="R87" s="211">
        <f>IF(X84="","",IF(MONTH(X84+1)&lt;&gt;MONTH(X84),"",X84+1))</f>
        <v>43465</v>
      </c>
      <c r="S87" s="211" t="str">
        <f t="shared" ref="S87:X87" si="71">IF(R87="","",IF(MONTH(R87+1)&lt;&gt;MONTH(R87),"",R87+1))</f>
        <v/>
      </c>
      <c r="T87" s="211" t="str">
        <f t="shared" si="71"/>
        <v/>
      </c>
      <c r="U87" s="211" t="str">
        <f t="shared" si="71"/>
        <v/>
      </c>
      <c r="V87" s="211" t="str">
        <f t="shared" si="71"/>
        <v/>
      </c>
      <c r="W87" s="211" t="str">
        <f t="shared" si="71"/>
        <v/>
      </c>
      <c r="X87" s="211" t="str">
        <f t="shared" si="71"/>
        <v/>
      </c>
      <c r="Y87" s="206"/>
    </row>
    <row r="88" spans="2:25">
      <c r="B88" s="214"/>
      <c r="C88" s="214"/>
      <c r="D88" s="214"/>
      <c r="E88" s="214"/>
      <c r="F88" s="214"/>
      <c r="G88" s="214"/>
      <c r="H88" s="214"/>
      <c r="I88" s="218"/>
      <c r="J88" s="214"/>
      <c r="K88" s="214"/>
      <c r="L88" s="214"/>
      <c r="M88" s="214"/>
      <c r="N88" s="214"/>
      <c r="O88" s="214"/>
      <c r="P88" s="214"/>
      <c r="Q88" s="218"/>
      <c r="R88" s="214"/>
      <c r="S88" s="214"/>
      <c r="T88" s="214"/>
      <c r="U88" s="214"/>
      <c r="V88" s="214"/>
      <c r="W88" s="214"/>
      <c r="X88" s="214"/>
      <c r="Y88" s="206"/>
    </row>
    <row r="89" spans="2:25">
      <c r="B89" s="217"/>
      <c r="C89" s="217"/>
      <c r="D89" s="217"/>
      <c r="E89" s="217"/>
      <c r="F89" s="217"/>
      <c r="G89" s="217"/>
      <c r="H89" s="217"/>
      <c r="I89" s="218"/>
      <c r="J89" s="217"/>
      <c r="K89" s="217"/>
      <c r="L89" s="217"/>
      <c r="M89" s="217"/>
      <c r="N89" s="217"/>
      <c r="O89" s="217"/>
      <c r="P89" s="217"/>
      <c r="Q89" s="218"/>
      <c r="R89" s="217"/>
      <c r="S89" s="217"/>
      <c r="T89" s="217"/>
      <c r="U89" s="217"/>
      <c r="V89" s="217"/>
      <c r="W89" s="217"/>
      <c r="X89" s="217"/>
      <c r="Y89" s="206"/>
    </row>
  </sheetData>
  <mergeCells count="12">
    <mergeCell ref="B49:H49"/>
    <mergeCell ref="J49:P49"/>
    <mergeCell ref="R49:X49"/>
    <mergeCell ref="B70:H70"/>
    <mergeCell ref="J70:P70"/>
    <mergeCell ref="R70:X70"/>
    <mergeCell ref="B7:H7"/>
    <mergeCell ref="J7:P7"/>
    <mergeCell ref="R7:X7"/>
    <mergeCell ref="B28:H28"/>
    <mergeCell ref="J28:P28"/>
    <mergeCell ref="R28:X28"/>
  </mergeCells>
  <pageMargins left="0.7" right="0.7" top="0.75" bottom="0.75" header="0.3" footer="0.3"/>
  <pageSetup paperSize="9" scale="52"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66"/>
  <sheetViews>
    <sheetView workbookViewId="0">
      <selection sqref="A1:XFD3"/>
    </sheetView>
  </sheetViews>
  <sheetFormatPr defaultColWidth="8.875" defaultRowHeight="15.75"/>
  <cols>
    <col min="1" max="1" width="33.875" customWidth="1"/>
    <col min="2" max="2" width="14.875" customWidth="1"/>
    <col min="3" max="3" width="12" style="173" customWidth="1"/>
    <col min="4" max="4" width="11.875" customWidth="1"/>
    <col min="5" max="5" width="13" customWidth="1"/>
    <col min="6" max="7" width="13" style="173" customWidth="1"/>
    <col min="8" max="8" width="24.375" customWidth="1"/>
  </cols>
  <sheetData>
    <row r="1" spans="1:8" s="122" customFormat="1">
      <c r="A1" s="122" t="s">
        <v>969</v>
      </c>
      <c r="C1" s="173"/>
      <c r="F1" s="173"/>
      <c r="G1" s="173"/>
    </row>
    <row r="2" spans="1:8" s="2" customFormat="1" ht="21">
      <c r="A2" s="2" t="s">
        <v>957</v>
      </c>
    </row>
    <row r="3" spans="1:8" s="2" customFormat="1" ht="21" customHeight="1">
      <c r="A3" s="3" t="s">
        <v>1366</v>
      </c>
    </row>
    <row r="4" spans="1:8" s="2" customFormat="1" ht="15" customHeight="1">
      <c r="A4" s="3"/>
    </row>
    <row r="5" spans="1:8" s="129" customFormat="1" ht="16.5" customHeight="1">
      <c r="A5" s="28" t="s">
        <v>588</v>
      </c>
    </row>
    <row r="6" spans="1:8" s="3" customFormat="1" ht="15" customHeight="1">
      <c r="A6" s="29" t="s">
        <v>589</v>
      </c>
    </row>
    <row r="7" spans="1:8" s="3" customFormat="1" ht="15.75" customHeight="1">
      <c r="A7" s="30" t="s">
        <v>590</v>
      </c>
    </row>
    <row r="9" spans="1:8">
      <c r="A9" t="s">
        <v>1308</v>
      </c>
      <c r="B9" s="183">
        <v>4</v>
      </c>
      <c r="C9" s="177"/>
    </row>
    <row r="10" spans="1:8">
      <c r="A10" t="s">
        <v>1309</v>
      </c>
      <c r="B10" s="183">
        <v>3</v>
      </c>
      <c r="C10" s="177"/>
    </row>
    <row r="11" spans="1:8">
      <c r="B11" s="182"/>
      <c r="C11" s="176"/>
      <c r="D11" s="176"/>
      <c r="E11" s="176"/>
      <c r="F11" s="176"/>
      <c r="G11" s="176"/>
    </row>
    <row r="12" spans="1:8">
      <c r="B12" s="176"/>
      <c r="C12" s="176" t="s">
        <v>1778</v>
      </c>
      <c r="D12" s="176"/>
      <c r="E12" s="176"/>
      <c r="F12" s="176"/>
      <c r="G12" s="176"/>
    </row>
    <row r="13" spans="1:8" s="129" customFormat="1" ht="47.25">
      <c r="A13" s="7" t="s">
        <v>1310</v>
      </c>
      <c r="B13" s="184" t="s">
        <v>1315</v>
      </c>
      <c r="C13" s="184" t="s">
        <v>1314</v>
      </c>
      <c r="D13" s="184" t="s">
        <v>1311</v>
      </c>
      <c r="E13" s="184" t="s">
        <v>1312</v>
      </c>
      <c r="F13" s="184" t="s">
        <v>1317</v>
      </c>
      <c r="G13" s="184" t="s">
        <v>1318</v>
      </c>
      <c r="H13" s="184" t="s">
        <v>1316</v>
      </c>
    </row>
    <row r="14" spans="1:8" s="129" customFormat="1">
      <c r="A14" s="7" t="s">
        <v>1319</v>
      </c>
      <c r="B14" s="188"/>
      <c r="C14" s="185"/>
      <c r="D14" s="187"/>
      <c r="E14" s="185"/>
      <c r="F14" s="190"/>
      <c r="G14" s="190">
        <f>F14*E14</f>
        <v>0</v>
      </c>
      <c r="H14" s="184"/>
    </row>
    <row r="15" spans="1:8" s="129" customFormat="1">
      <c r="A15" s="175" t="s">
        <v>1320</v>
      </c>
      <c r="B15" s="188"/>
      <c r="C15" s="185"/>
      <c r="D15" s="187"/>
      <c r="E15" s="185"/>
      <c r="F15" s="190"/>
      <c r="G15" s="190">
        <f t="shared" ref="G15:G193" si="0">F15*E15</f>
        <v>0</v>
      </c>
      <c r="H15" s="184"/>
    </row>
    <row r="16" spans="1:8" s="129" customFormat="1">
      <c r="A16" s="175" t="s">
        <v>1321</v>
      </c>
      <c r="B16" s="188"/>
      <c r="C16" s="185"/>
      <c r="D16" s="187"/>
      <c r="E16" s="185"/>
      <c r="F16" s="190"/>
      <c r="G16" s="190">
        <f t="shared" si="0"/>
        <v>0</v>
      </c>
      <c r="H16" s="184"/>
    </row>
    <row r="17" spans="1:8" s="129" customFormat="1">
      <c r="A17" s="175" t="s">
        <v>1322</v>
      </c>
      <c r="B17" s="188"/>
      <c r="C17" s="185"/>
      <c r="D17" s="187"/>
      <c r="E17" s="185"/>
      <c r="F17" s="190"/>
      <c r="G17" s="190">
        <f t="shared" si="0"/>
        <v>0</v>
      </c>
      <c r="H17" s="184"/>
    </row>
    <row r="18" spans="1:8">
      <c r="A18" s="175" t="s">
        <v>1323</v>
      </c>
      <c r="B18" s="189"/>
      <c r="C18" s="185"/>
      <c r="D18" s="186"/>
      <c r="E18" s="185"/>
      <c r="F18" s="191"/>
      <c r="G18" s="190">
        <f t="shared" si="0"/>
        <v>0</v>
      </c>
      <c r="H18" s="23"/>
    </row>
    <row r="19" spans="1:8">
      <c r="A19" s="175" t="s">
        <v>1324</v>
      </c>
      <c r="B19" s="189"/>
      <c r="C19" s="185"/>
      <c r="D19" s="186"/>
      <c r="E19" s="185"/>
      <c r="F19" s="191"/>
      <c r="G19" s="190">
        <f t="shared" si="0"/>
        <v>0</v>
      </c>
      <c r="H19" s="23"/>
    </row>
    <row r="20" spans="1:8">
      <c r="A20" s="175" t="s">
        <v>1325</v>
      </c>
      <c r="B20" s="189"/>
      <c r="C20" s="185"/>
      <c r="D20" s="186"/>
      <c r="E20" s="185"/>
      <c r="F20" s="191"/>
      <c r="G20" s="190">
        <f t="shared" si="0"/>
        <v>0</v>
      </c>
      <c r="H20" s="23"/>
    </row>
    <row r="21" spans="1:8">
      <c r="A21" s="175" t="s">
        <v>1326</v>
      </c>
      <c r="B21" s="189"/>
      <c r="C21" s="185"/>
      <c r="D21" s="186"/>
      <c r="E21" s="185"/>
      <c r="F21" s="191"/>
      <c r="G21" s="190">
        <f t="shared" si="0"/>
        <v>0</v>
      </c>
      <c r="H21" s="23"/>
    </row>
    <row r="22" spans="1:8">
      <c r="A22" s="23" t="s">
        <v>1327</v>
      </c>
      <c r="B22" s="189"/>
      <c r="C22" s="185"/>
      <c r="D22" s="186"/>
      <c r="E22" s="185"/>
      <c r="F22" s="191"/>
      <c r="G22" s="190">
        <f t="shared" si="0"/>
        <v>0</v>
      </c>
      <c r="H22" s="23"/>
    </row>
    <row r="23" spans="1:8" s="197" customFormat="1">
      <c r="A23" s="23" t="s">
        <v>1651</v>
      </c>
      <c r="B23" s="189"/>
      <c r="C23" s="185"/>
      <c r="D23" s="186"/>
      <c r="E23" s="185"/>
      <c r="F23" s="191"/>
      <c r="G23" s="190">
        <f t="shared" si="0"/>
        <v>0</v>
      </c>
      <c r="H23" s="23"/>
    </row>
    <row r="24" spans="1:8" s="197" customFormat="1">
      <c r="A24" s="23" t="s">
        <v>1652</v>
      </c>
      <c r="B24" s="189"/>
      <c r="C24" s="185"/>
      <c r="D24" s="186"/>
      <c r="E24" s="185"/>
      <c r="F24" s="191"/>
      <c r="G24" s="190">
        <f t="shared" si="0"/>
        <v>0</v>
      </c>
      <c r="H24" s="23"/>
    </row>
    <row r="25" spans="1:8" s="197" customFormat="1">
      <c r="A25" s="23" t="s">
        <v>1653</v>
      </c>
      <c r="B25" s="189"/>
      <c r="C25" s="185"/>
      <c r="D25" s="186"/>
      <c r="E25" s="185"/>
      <c r="F25" s="191"/>
      <c r="G25" s="190">
        <f t="shared" si="0"/>
        <v>0</v>
      </c>
      <c r="H25" s="23"/>
    </row>
    <row r="26" spans="1:8" s="197" customFormat="1">
      <c r="A26" s="23" t="s">
        <v>1654</v>
      </c>
      <c r="B26" s="189"/>
      <c r="C26" s="185"/>
      <c r="D26" s="186"/>
      <c r="E26" s="185"/>
      <c r="F26" s="191"/>
      <c r="G26" s="190">
        <f t="shared" si="0"/>
        <v>0</v>
      </c>
      <c r="H26" s="23"/>
    </row>
    <row r="27" spans="1:8" s="197" customFormat="1">
      <c r="A27" s="23" t="s">
        <v>1655</v>
      </c>
      <c r="B27" s="189"/>
      <c r="C27" s="185"/>
      <c r="D27" s="186"/>
      <c r="E27" s="185"/>
      <c r="F27" s="191"/>
      <c r="G27" s="190">
        <f t="shared" si="0"/>
        <v>0</v>
      </c>
      <c r="H27" s="23"/>
    </row>
    <row r="28" spans="1:8" s="197" customFormat="1">
      <c r="A28" s="23" t="s">
        <v>1656</v>
      </c>
      <c r="B28" s="189"/>
      <c r="C28" s="185"/>
      <c r="D28" s="186"/>
      <c r="E28" s="185"/>
      <c r="F28" s="191"/>
      <c r="G28" s="190">
        <f t="shared" si="0"/>
        <v>0</v>
      </c>
      <c r="H28" s="23"/>
    </row>
    <row r="29" spans="1:8" s="197" customFormat="1">
      <c r="A29" s="23" t="s">
        <v>1657</v>
      </c>
      <c r="B29" s="189"/>
      <c r="C29" s="185"/>
      <c r="D29" s="186"/>
      <c r="E29" s="185"/>
      <c r="F29" s="191"/>
      <c r="G29" s="190">
        <f t="shared" si="0"/>
        <v>0</v>
      </c>
      <c r="H29" s="23"/>
    </row>
    <row r="30" spans="1:8" s="197" customFormat="1">
      <c r="A30" s="23" t="s">
        <v>1658</v>
      </c>
      <c r="B30" s="189"/>
      <c r="C30" s="185"/>
      <c r="D30" s="186"/>
      <c r="E30" s="185"/>
      <c r="F30" s="191"/>
      <c r="G30" s="190">
        <f t="shared" si="0"/>
        <v>0</v>
      </c>
      <c r="H30" s="23"/>
    </row>
    <row r="31" spans="1:8" s="197" customFormat="1">
      <c r="A31" s="23" t="s">
        <v>1659</v>
      </c>
      <c r="B31" s="189"/>
      <c r="C31" s="185"/>
      <c r="D31" s="186"/>
      <c r="E31" s="185"/>
      <c r="F31" s="191"/>
      <c r="G31" s="190">
        <f t="shared" si="0"/>
        <v>0</v>
      </c>
      <c r="H31" s="23"/>
    </row>
    <row r="32" spans="1:8" s="197" customFormat="1">
      <c r="A32" s="23" t="s">
        <v>1660</v>
      </c>
      <c r="B32" s="189"/>
      <c r="C32" s="185"/>
      <c r="D32" s="186"/>
      <c r="E32" s="185"/>
      <c r="F32" s="191"/>
      <c r="G32" s="190">
        <f t="shared" si="0"/>
        <v>0</v>
      </c>
      <c r="H32" s="23"/>
    </row>
    <row r="33" spans="1:8" s="197" customFormat="1">
      <c r="A33" s="23" t="s">
        <v>1661</v>
      </c>
      <c r="B33" s="189"/>
      <c r="C33" s="185"/>
      <c r="D33" s="186"/>
      <c r="E33" s="185"/>
      <c r="F33" s="191"/>
      <c r="G33" s="190">
        <f t="shared" si="0"/>
        <v>0</v>
      </c>
      <c r="H33" s="23"/>
    </row>
    <row r="34" spans="1:8" s="197" customFormat="1">
      <c r="A34" s="23" t="s">
        <v>1662</v>
      </c>
      <c r="B34" s="189"/>
      <c r="C34" s="185"/>
      <c r="D34" s="186"/>
      <c r="E34" s="185"/>
      <c r="F34" s="191"/>
      <c r="G34" s="190">
        <f t="shared" si="0"/>
        <v>0</v>
      </c>
      <c r="H34" s="23"/>
    </row>
    <row r="35" spans="1:8" s="197" customFormat="1">
      <c r="A35" s="23" t="s">
        <v>1663</v>
      </c>
      <c r="B35" s="189"/>
      <c r="C35" s="185"/>
      <c r="D35" s="186"/>
      <c r="E35" s="185"/>
      <c r="F35" s="191"/>
      <c r="G35" s="190">
        <f t="shared" si="0"/>
        <v>0</v>
      </c>
      <c r="H35" s="23"/>
    </row>
    <row r="36" spans="1:8" s="197" customFormat="1">
      <c r="A36" s="23" t="s">
        <v>1664</v>
      </c>
      <c r="B36" s="189"/>
      <c r="C36" s="185"/>
      <c r="D36" s="186"/>
      <c r="E36" s="185"/>
      <c r="F36" s="191"/>
      <c r="G36" s="190">
        <f t="shared" si="0"/>
        <v>0</v>
      </c>
      <c r="H36" s="23"/>
    </row>
    <row r="37" spans="1:8" s="197" customFormat="1">
      <c r="A37" s="23" t="s">
        <v>1665</v>
      </c>
      <c r="B37" s="189"/>
      <c r="C37" s="185"/>
      <c r="D37" s="186"/>
      <c r="E37" s="185"/>
      <c r="F37" s="191"/>
      <c r="G37" s="190">
        <f t="shared" si="0"/>
        <v>0</v>
      </c>
      <c r="H37" s="23"/>
    </row>
    <row r="38" spans="1:8" s="197" customFormat="1">
      <c r="A38" s="23" t="s">
        <v>1666</v>
      </c>
      <c r="B38" s="189"/>
      <c r="C38" s="185"/>
      <c r="D38" s="186"/>
      <c r="E38" s="185"/>
      <c r="F38" s="191"/>
      <c r="G38" s="190">
        <f t="shared" si="0"/>
        <v>0</v>
      </c>
      <c r="H38" s="23"/>
    </row>
    <row r="39" spans="1:8" s="197" customFormat="1">
      <c r="A39" s="23"/>
      <c r="B39" s="189"/>
      <c r="C39" s="185"/>
      <c r="D39" s="186"/>
      <c r="E39" s="185"/>
      <c r="F39" s="191"/>
      <c r="G39" s="190">
        <f t="shared" si="0"/>
        <v>0</v>
      </c>
      <c r="H39" s="23"/>
    </row>
    <row r="40" spans="1:8">
      <c r="A40" s="7" t="s">
        <v>1328</v>
      </c>
      <c r="B40" s="189"/>
      <c r="C40" s="185"/>
      <c r="D40" s="186"/>
      <c r="E40" s="185"/>
      <c r="F40" s="191"/>
      <c r="G40" s="190">
        <f t="shared" si="0"/>
        <v>0</v>
      </c>
      <c r="H40" s="23"/>
    </row>
    <row r="41" spans="1:8">
      <c r="A41" s="23" t="s">
        <v>1329</v>
      </c>
      <c r="B41" s="189"/>
      <c r="C41" s="185"/>
      <c r="D41" s="186"/>
      <c r="E41" s="185"/>
      <c r="F41" s="191"/>
      <c r="G41" s="190">
        <f t="shared" si="0"/>
        <v>0</v>
      </c>
      <c r="H41" s="23"/>
    </row>
    <row r="42" spans="1:8">
      <c r="A42" s="23" t="s">
        <v>1313</v>
      </c>
      <c r="B42" s="189"/>
      <c r="C42" s="185"/>
      <c r="D42" s="186"/>
      <c r="E42" s="185"/>
      <c r="F42" s="191"/>
      <c r="G42" s="190">
        <f t="shared" si="0"/>
        <v>0</v>
      </c>
      <c r="H42" s="23"/>
    </row>
    <row r="43" spans="1:8">
      <c r="A43" s="23" t="s">
        <v>1330</v>
      </c>
      <c r="B43" s="189"/>
      <c r="C43" s="185"/>
      <c r="D43" s="186"/>
      <c r="E43" s="185"/>
      <c r="F43" s="191"/>
      <c r="G43" s="190">
        <f t="shared" si="0"/>
        <v>0</v>
      </c>
      <c r="H43" s="23"/>
    </row>
    <row r="44" spans="1:8">
      <c r="A44" s="23" t="s">
        <v>1331</v>
      </c>
      <c r="B44" s="189"/>
      <c r="C44" s="185"/>
      <c r="D44" s="186"/>
      <c r="E44" s="185"/>
      <c r="F44" s="191"/>
      <c r="G44" s="190">
        <f t="shared" si="0"/>
        <v>0</v>
      </c>
      <c r="H44" s="23"/>
    </row>
    <row r="45" spans="1:8">
      <c r="A45" s="23" t="s">
        <v>1332</v>
      </c>
      <c r="B45" s="189"/>
      <c r="C45" s="185"/>
      <c r="D45" s="186"/>
      <c r="E45" s="185"/>
      <c r="F45" s="191"/>
      <c r="G45" s="190">
        <f t="shared" si="0"/>
        <v>0</v>
      </c>
      <c r="H45" s="23"/>
    </row>
    <row r="46" spans="1:8" s="197" customFormat="1">
      <c r="A46" s="23" t="s">
        <v>1667</v>
      </c>
      <c r="B46" s="189"/>
      <c r="C46" s="185"/>
      <c r="D46" s="186"/>
      <c r="E46" s="185"/>
      <c r="F46" s="191"/>
      <c r="G46" s="190">
        <f t="shared" si="0"/>
        <v>0</v>
      </c>
      <c r="H46" s="23"/>
    </row>
    <row r="47" spans="1:8" s="197" customFormat="1">
      <c r="A47" s="23" t="s">
        <v>1668</v>
      </c>
      <c r="B47" s="189"/>
      <c r="C47" s="185"/>
      <c r="D47" s="186"/>
      <c r="E47" s="185"/>
      <c r="F47" s="191"/>
      <c r="G47" s="190">
        <f t="shared" si="0"/>
        <v>0</v>
      </c>
      <c r="H47" s="23"/>
    </row>
    <row r="48" spans="1:8" s="197" customFormat="1">
      <c r="A48" s="23" t="s">
        <v>1669</v>
      </c>
      <c r="B48" s="189"/>
      <c r="C48" s="185"/>
      <c r="D48" s="186"/>
      <c r="E48" s="185"/>
      <c r="F48" s="191"/>
      <c r="G48" s="190">
        <f t="shared" si="0"/>
        <v>0</v>
      </c>
      <c r="H48" s="23"/>
    </row>
    <row r="49" spans="1:8" s="197" customFormat="1">
      <c r="A49" s="23" t="s">
        <v>1670</v>
      </c>
      <c r="B49" s="189"/>
      <c r="C49" s="185"/>
      <c r="D49" s="186"/>
      <c r="E49" s="185"/>
      <c r="F49" s="191"/>
      <c r="G49" s="190">
        <f t="shared" si="0"/>
        <v>0</v>
      </c>
      <c r="H49" s="23"/>
    </row>
    <row r="50" spans="1:8" s="197" customFormat="1">
      <c r="A50" s="23" t="s">
        <v>1671</v>
      </c>
      <c r="B50" s="189"/>
      <c r="C50" s="185"/>
      <c r="D50" s="186"/>
      <c r="E50" s="185"/>
      <c r="F50" s="191"/>
      <c r="G50" s="190">
        <f t="shared" si="0"/>
        <v>0</v>
      </c>
      <c r="H50" s="23"/>
    </row>
    <row r="51" spans="1:8" s="197" customFormat="1">
      <c r="A51" s="23" t="s">
        <v>1672</v>
      </c>
      <c r="B51" s="189"/>
      <c r="C51" s="185"/>
      <c r="D51" s="186"/>
      <c r="E51" s="185"/>
      <c r="F51" s="191"/>
      <c r="G51" s="190">
        <f t="shared" si="0"/>
        <v>0</v>
      </c>
      <c r="H51" s="23"/>
    </row>
    <row r="52" spans="1:8" s="197" customFormat="1">
      <c r="A52" s="23" t="s">
        <v>1673</v>
      </c>
      <c r="B52" s="189"/>
      <c r="C52" s="185"/>
      <c r="D52" s="186"/>
      <c r="E52" s="185"/>
      <c r="F52" s="191"/>
      <c r="G52" s="190">
        <f t="shared" si="0"/>
        <v>0</v>
      </c>
      <c r="H52" s="23"/>
    </row>
    <row r="53" spans="1:8" s="197" customFormat="1">
      <c r="A53" s="23" t="s">
        <v>1674</v>
      </c>
      <c r="B53" s="189"/>
      <c r="C53" s="185"/>
      <c r="D53" s="186"/>
      <c r="E53" s="185"/>
      <c r="F53" s="191"/>
      <c r="G53" s="190">
        <f t="shared" si="0"/>
        <v>0</v>
      </c>
      <c r="H53" s="23"/>
    </row>
    <row r="54" spans="1:8" s="197" customFormat="1">
      <c r="A54" s="23" t="s">
        <v>1675</v>
      </c>
      <c r="B54" s="189"/>
      <c r="C54" s="185"/>
      <c r="D54" s="186"/>
      <c r="E54" s="185"/>
      <c r="F54" s="191"/>
      <c r="G54" s="190">
        <f t="shared" si="0"/>
        <v>0</v>
      </c>
      <c r="H54" s="23"/>
    </row>
    <row r="55" spans="1:8" s="197" customFormat="1">
      <c r="A55" s="23"/>
      <c r="B55" s="189"/>
      <c r="C55" s="185"/>
      <c r="D55" s="186"/>
      <c r="E55" s="185"/>
      <c r="F55" s="191"/>
      <c r="G55" s="190">
        <f t="shared" si="0"/>
        <v>0</v>
      </c>
      <c r="H55" s="23"/>
    </row>
    <row r="56" spans="1:8" s="197" customFormat="1">
      <c r="A56" s="23"/>
      <c r="B56" s="189"/>
      <c r="C56" s="185"/>
      <c r="D56" s="186"/>
      <c r="E56" s="185"/>
      <c r="F56" s="191"/>
      <c r="G56" s="190">
        <f t="shared" si="0"/>
        <v>0</v>
      </c>
      <c r="H56" s="23"/>
    </row>
    <row r="57" spans="1:8" s="197" customFormat="1">
      <c r="A57" s="23"/>
      <c r="B57" s="189"/>
      <c r="C57" s="185"/>
      <c r="D57" s="186"/>
      <c r="E57" s="185"/>
      <c r="F57" s="191"/>
      <c r="G57" s="190">
        <f t="shared" si="0"/>
        <v>0</v>
      </c>
      <c r="H57" s="23"/>
    </row>
    <row r="58" spans="1:8">
      <c r="A58" s="23"/>
      <c r="B58" s="189"/>
      <c r="C58" s="185"/>
      <c r="D58" s="186"/>
      <c r="E58" s="185"/>
      <c r="F58" s="191"/>
      <c r="G58" s="190">
        <f t="shared" si="0"/>
        <v>0</v>
      </c>
      <c r="H58" s="23"/>
    </row>
    <row r="59" spans="1:8">
      <c r="A59" s="23"/>
      <c r="B59" s="189"/>
      <c r="C59" s="185"/>
      <c r="D59" s="186"/>
      <c r="E59" s="185"/>
      <c r="F59" s="191"/>
      <c r="G59" s="190">
        <f t="shared" si="0"/>
        <v>0</v>
      </c>
      <c r="H59" s="23"/>
    </row>
    <row r="60" spans="1:8">
      <c r="A60" s="23"/>
      <c r="B60" s="189"/>
      <c r="C60" s="185"/>
      <c r="D60" s="186"/>
      <c r="E60" s="185"/>
      <c r="F60" s="191"/>
      <c r="G60" s="190">
        <f t="shared" si="0"/>
        <v>0</v>
      </c>
      <c r="H60" s="23"/>
    </row>
    <row r="61" spans="1:8">
      <c r="A61" s="7" t="s">
        <v>1367</v>
      </c>
      <c r="B61" s="189"/>
      <c r="C61" s="185"/>
      <c r="D61" s="186"/>
      <c r="E61" s="185"/>
      <c r="F61" s="191"/>
      <c r="G61" s="190">
        <f t="shared" si="0"/>
        <v>0</v>
      </c>
      <c r="H61" s="23"/>
    </row>
    <row r="62" spans="1:8">
      <c r="A62" s="23" t="s">
        <v>1333</v>
      </c>
      <c r="B62" s="189"/>
      <c r="C62" s="185"/>
      <c r="D62" s="186"/>
      <c r="E62" s="185"/>
      <c r="F62" s="191"/>
      <c r="G62" s="190">
        <f t="shared" si="0"/>
        <v>0</v>
      </c>
      <c r="H62" s="23"/>
    </row>
    <row r="63" spans="1:8" s="197" customFormat="1">
      <c r="A63" s="23" t="s">
        <v>1677</v>
      </c>
      <c r="B63" s="189"/>
      <c r="C63" s="185"/>
      <c r="D63" s="186"/>
      <c r="E63" s="185"/>
      <c r="F63" s="191"/>
      <c r="G63" s="190">
        <f t="shared" si="0"/>
        <v>0</v>
      </c>
      <c r="H63" s="23"/>
    </row>
    <row r="64" spans="1:8">
      <c r="A64" s="23" t="s">
        <v>1676</v>
      </c>
      <c r="B64" s="189"/>
      <c r="C64" s="185"/>
      <c r="D64" s="186"/>
      <c r="E64" s="185"/>
      <c r="F64" s="191"/>
      <c r="G64" s="190">
        <f t="shared" si="0"/>
        <v>0</v>
      </c>
      <c r="H64" s="23"/>
    </row>
    <row r="65" spans="1:8">
      <c r="A65" s="23" t="s">
        <v>1334</v>
      </c>
      <c r="B65" s="189"/>
      <c r="C65" s="185"/>
      <c r="D65" s="186"/>
      <c r="E65" s="185"/>
      <c r="F65" s="191"/>
      <c r="G65" s="190">
        <f t="shared" si="0"/>
        <v>0</v>
      </c>
      <c r="H65" s="23"/>
    </row>
    <row r="66" spans="1:8">
      <c r="A66" s="23" t="s">
        <v>1335</v>
      </c>
      <c r="B66" s="189"/>
      <c r="C66" s="185"/>
      <c r="D66" s="186"/>
      <c r="E66" s="185"/>
      <c r="F66" s="191"/>
      <c r="G66" s="190">
        <f t="shared" si="0"/>
        <v>0</v>
      </c>
      <c r="H66" s="23"/>
    </row>
    <row r="67" spans="1:8">
      <c r="A67" s="23" t="s">
        <v>1336</v>
      </c>
      <c r="B67" s="189"/>
      <c r="C67" s="185"/>
      <c r="D67" s="186"/>
      <c r="E67" s="185"/>
      <c r="F67" s="191"/>
      <c r="G67" s="190">
        <f t="shared" si="0"/>
        <v>0</v>
      </c>
      <c r="H67" s="23"/>
    </row>
    <row r="68" spans="1:8">
      <c r="A68" s="23" t="s">
        <v>1337</v>
      </c>
      <c r="B68" s="189"/>
      <c r="C68" s="185"/>
      <c r="D68" s="186"/>
      <c r="E68" s="185"/>
      <c r="F68" s="191"/>
      <c r="G68" s="190">
        <f t="shared" si="0"/>
        <v>0</v>
      </c>
      <c r="H68" s="23"/>
    </row>
    <row r="69" spans="1:8" s="173" customFormat="1">
      <c r="A69" s="23" t="s">
        <v>1368</v>
      </c>
      <c r="B69" s="189"/>
      <c r="C69" s="185"/>
      <c r="D69" s="186"/>
      <c r="E69" s="185"/>
      <c r="F69" s="191"/>
      <c r="G69" s="190">
        <f t="shared" si="0"/>
        <v>0</v>
      </c>
      <c r="H69" s="23"/>
    </row>
    <row r="70" spans="1:8" s="173" customFormat="1">
      <c r="A70" s="23" t="s">
        <v>1678</v>
      </c>
      <c r="B70" s="189"/>
      <c r="C70" s="185"/>
      <c r="D70" s="186"/>
      <c r="E70" s="185"/>
      <c r="F70" s="191"/>
      <c r="G70" s="190">
        <f t="shared" si="0"/>
        <v>0</v>
      </c>
      <c r="H70" s="23"/>
    </row>
    <row r="71" spans="1:8" s="173" customFormat="1">
      <c r="A71" s="23" t="s">
        <v>1679</v>
      </c>
      <c r="B71" s="189"/>
      <c r="C71" s="185"/>
      <c r="D71" s="186"/>
      <c r="E71" s="185"/>
      <c r="F71" s="191"/>
      <c r="G71" s="190">
        <f t="shared" si="0"/>
        <v>0</v>
      </c>
      <c r="H71" s="23"/>
    </row>
    <row r="72" spans="1:8" s="173" customFormat="1">
      <c r="A72" s="23"/>
      <c r="B72" s="189"/>
      <c r="C72" s="185"/>
      <c r="D72" s="186"/>
      <c r="E72" s="185"/>
      <c r="F72" s="191"/>
      <c r="G72" s="190">
        <f t="shared" si="0"/>
        <v>0</v>
      </c>
      <c r="H72" s="23"/>
    </row>
    <row r="73" spans="1:8" s="173" customFormat="1">
      <c r="A73" s="23"/>
      <c r="B73" s="189"/>
      <c r="C73" s="185"/>
      <c r="D73" s="186"/>
      <c r="E73" s="185"/>
      <c r="F73" s="191"/>
      <c r="G73" s="190">
        <f t="shared" si="0"/>
        <v>0</v>
      </c>
      <c r="H73" s="23"/>
    </row>
    <row r="74" spans="1:8" s="173" customFormat="1">
      <c r="A74" s="23"/>
      <c r="B74" s="189"/>
      <c r="C74" s="185"/>
      <c r="D74" s="186"/>
      <c r="E74" s="185"/>
      <c r="F74" s="191"/>
      <c r="G74" s="190">
        <f t="shared" si="0"/>
        <v>0</v>
      </c>
      <c r="H74" s="23"/>
    </row>
    <row r="75" spans="1:8">
      <c r="A75" s="23"/>
      <c r="B75" s="189"/>
      <c r="C75" s="185"/>
      <c r="D75" s="186"/>
      <c r="E75" s="185"/>
      <c r="F75" s="191"/>
      <c r="G75" s="190">
        <f t="shared" si="0"/>
        <v>0</v>
      </c>
      <c r="H75" s="23"/>
    </row>
    <row r="76" spans="1:8">
      <c r="A76" s="23"/>
      <c r="B76" s="189"/>
      <c r="C76" s="185"/>
      <c r="D76" s="186"/>
      <c r="E76" s="185"/>
      <c r="F76" s="191"/>
      <c r="G76" s="190">
        <f t="shared" si="0"/>
        <v>0</v>
      </c>
      <c r="H76" s="23"/>
    </row>
    <row r="77" spans="1:8">
      <c r="A77" s="23"/>
      <c r="B77" s="189"/>
      <c r="C77" s="185"/>
      <c r="D77" s="186"/>
      <c r="E77" s="185"/>
      <c r="F77" s="191"/>
      <c r="G77" s="190">
        <f t="shared" si="0"/>
        <v>0</v>
      </c>
      <c r="H77" s="23"/>
    </row>
    <row r="78" spans="1:8">
      <c r="A78" s="7" t="s">
        <v>1338</v>
      </c>
      <c r="B78" s="189"/>
      <c r="C78" s="185"/>
      <c r="D78" s="186"/>
      <c r="E78" s="185"/>
      <c r="F78" s="191"/>
      <c r="G78" s="190">
        <f t="shared" si="0"/>
        <v>0</v>
      </c>
      <c r="H78" s="23"/>
    </row>
    <row r="79" spans="1:8">
      <c r="A79" s="23" t="s">
        <v>1339</v>
      </c>
      <c r="B79" s="189"/>
      <c r="C79" s="185"/>
      <c r="D79" s="186"/>
      <c r="E79" s="185"/>
      <c r="F79" s="191"/>
      <c r="G79" s="190">
        <f t="shared" si="0"/>
        <v>0</v>
      </c>
      <c r="H79" s="23"/>
    </row>
    <row r="80" spans="1:8">
      <c r="A80" s="23" t="s">
        <v>1340</v>
      </c>
      <c r="B80" s="189"/>
      <c r="C80" s="185"/>
      <c r="D80" s="186"/>
      <c r="E80" s="185"/>
      <c r="F80" s="191"/>
      <c r="G80" s="190">
        <f t="shared" si="0"/>
        <v>0</v>
      </c>
      <c r="H80" s="23"/>
    </row>
    <row r="81" spans="1:8">
      <c r="A81" s="23" t="s">
        <v>1341</v>
      </c>
      <c r="B81" s="189"/>
      <c r="C81" s="185"/>
      <c r="D81" s="186"/>
      <c r="E81" s="185"/>
      <c r="F81" s="191"/>
      <c r="G81" s="190">
        <f t="shared" si="0"/>
        <v>0</v>
      </c>
      <c r="H81" s="23"/>
    </row>
    <row r="82" spans="1:8">
      <c r="A82" s="23"/>
      <c r="B82" s="189"/>
      <c r="C82" s="185"/>
      <c r="D82" s="186"/>
      <c r="E82" s="185"/>
      <c r="F82" s="191"/>
      <c r="G82" s="190">
        <f t="shared" si="0"/>
        <v>0</v>
      </c>
      <c r="H82" s="23"/>
    </row>
    <row r="83" spans="1:8" s="197" customFormat="1">
      <c r="A83" s="23"/>
      <c r="B83" s="189"/>
      <c r="C83" s="185"/>
      <c r="D83" s="186"/>
      <c r="E83" s="185"/>
      <c r="F83" s="191"/>
      <c r="G83" s="190">
        <f t="shared" si="0"/>
        <v>0</v>
      </c>
      <c r="H83" s="23"/>
    </row>
    <row r="84" spans="1:8" s="197" customFormat="1">
      <c r="A84" s="23"/>
      <c r="B84" s="189"/>
      <c r="C84" s="185"/>
      <c r="D84" s="186"/>
      <c r="E84" s="185"/>
      <c r="F84" s="191"/>
      <c r="G84" s="190">
        <f t="shared" si="0"/>
        <v>0</v>
      </c>
      <c r="H84" s="23"/>
    </row>
    <row r="85" spans="1:8" s="197" customFormat="1">
      <c r="A85" s="7" t="s">
        <v>1713</v>
      </c>
      <c r="B85" s="189"/>
      <c r="C85" s="185"/>
      <c r="D85" s="186"/>
      <c r="E85" s="185"/>
      <c r="F85" s="191"/>
      <c r="G85" s="190">
        <f t="shared" si="0"/>
        <v>0</v>
      </c>
      <c r="H85" s="23"/>
    </row>
    <row r="86" spans="1:8" s="197" customFormat="1">
      <c r="A86" s="23" t="s">
        <v>1714</v>
      </c>
      <c r="B86" s="189"/>
      <c r="C86" s="185"/>
      <c r="D86" s="186"/>
      <c r="E86" s="185"/>
      <c r="F86" s="191"/>
      <c r="G86" s="190">
        <f t="shared" si="0"/>
        <v>0</v>
      </c>
      <c r="H86" s="23"/>
    </row>
    <row r="87" spans="1:8" s="197" customFormat="1">
      <c r="A87" s="23" t="s">
        <v>1715</v>
      </c>
      <c r="B87" s="189"/>
      <c r="C87" s="185"/>
      <c r="D87" s="186"/>
      <c r="E87" s="185"/>
      <c r="F87" s="191"/>
      <c r="G87" s="190">
        <f t="shared" si="0"/>
        <v>0</v>
      </c>
      <c r="H87" s="23"/>
    </row>
    <row r="88" spans="1:8" s="197" customFormat="1">
      <c r="A88" s="23"/>
      <c r="B88" s="189"/>
      <c r="C88" s="185"/>
      <c r="D88" s="186"/>
      <c r="E88" s="185"/>
      <c r="F88" s="191"/>
      <c r="G88" s="190">
        <f t="shared" si="0"/>
        <v>0</v>
      </c>
      <c r="H88" s="23"/>
    </row>
    <row r="89" spans="1:8" s="197" customFormat="1">
      <c r="A89" s="23"/>
      <c r="B89" s="189"/>
      <c r="C89" s="185"/>
      <c r="D89" s="186"/>
      <c r="E89" s="185"/>
      <c r="F89" s="191"/>
      <c r="G89" s="190">
        <f t="shared" si="0"/>
        <v>0</v>
      </c>
      <c r="H89" s="23"/>
    </row>
    <row r="90" spans="1:8" s="197" customFormat="1">
      <c r="A90" s="23"/>
      <c r="B90" s="189"/>
      <c r="C90" s="185"/>
      <c r="D90" s="186"/>
      <c r="E90" s="185"/>
      <c r="F90" s="191"/>
      <c r="G90" s="190">
        <f t="shared" si="0"/>
        <v>0</v>
      </c>
      <c r="H90" s="23"/>
    </row>
    <row r="91" spans="1:8" s="197" customFormat="1">
      <c r="A91" s="7" t="s">
        <v>1718</v>
      </c>
      <c r="B91" s="189"/>
      <c r="C91" s="185"/>
      <c r="D91" s="186"/>
      <c r="E91" s="185"/>
      <c r="F91" s="191"/>
      <c r="G91" s="190">
        <f t="shared" si="0"/>
        <v>0</v>
      </c>
      <c r="H91" s="23"/>
    </row>
    <row r="92" spans="1:8" s="197" customFormat="1">
      <c r="A92" s="23" t="s">
        <v>1719</v>
      </c>
      <c r="B92" s="189"/>
      <c r="C92" s="185"/>
      <c r="D92" s="186"/>
      <c r="E92" s="185"/>
      <c r="F92" s="191"/>
      <c r="G92" s="190">
        <f t="shared" si="0"/>
        <v>0</v>
      </c>
      <c r="H92" s="23"/>
    </row>
    <row r="93" spans="1:8" s="197" customFormat="1">
      <c r="A93" s="23" t="s">
        <v>1720</v>
      </c>
      <c r="B93" s="189"/>
      <c r="C93" s="185"/>
      <c r="D93" s="186"/>
      <c r="E93" s="185"/>
      <c r="F93" s="191"/>
      <c r="G93" s="190">
        <f t="shared" si="0"/>
        <v>0</v>
      </c>
      <c r="H93" s="23"/>
    </row>
    <row r="94" spans="1:8" s="197" customFormat="1">
      <c r="A94" s="23" t="s">
        <v>1721</v>
      </c>
      <c r="B94" s="189"/>
      <c r="C94" s="185"/>
      <c r="D94" s="186"/>
      <c r="E94" s="185"/>
      <c r="F94" s="191"/>
      <c r="G94" s="190">
        <f t="shared" si="0"/>
        <v>0</v>
      </c>
      <c r="H94" s="23"/>
    </row>
    <row r="95" spans="1:8" s="197" customFormat="1">
      <c r="A95" s="23" t="s">
        <v>1722</v>
      </c>
      <c r="B95" s="189"/>
      <c r="C95" s="185"/>
      <c r="D95" s="186"/>
      <c r="E95" s="185"/>
      <c r="F95" s="191"/>
      <c r="G95" s="190">
        <f t="shared" si="0"/>
        <v>0</v>
      </c>
      <c r="H95" s="23"/>
    </row>
    <row r="96" spans="1:8" s="197" customFormat="1">
      <c r="A96" s="23"/>
      <c r="B96" s="189"/>
      <c r="C96" s="185"/>
      <c r="D96" s="186"/>
      <c r="E96" s="185"/>
      <c r="F96" s="191"/>
      <c r="G96" s="190">
        <f t="shared" si="0"/>
        <v>0</v>
      </c>
      <c r="H96" s="23"/>
    </row>
    <row r="97" spans="1:8" s="197" customFormat="1">
      <c r="A97" s="23"/>
      <c r="B97" s="189"/>
      <c r="C97" s="185"/>
      <c r="D97" s="186"/>
      <c r="E97" s="185"/>
      <c r="F97" s="191"/>
      <c r="G97" s="190">
        <f t="shared" si="0"/>
        <v>0</v>
      </c>
      <c r="H97" s="23"/>
    </row>
    <row r="98" spans="1:8" s="197" customFormat="1">
      <c r="A98" s="23"/>
      <c r="B98" s="189"/>
      <c r="C98" s="185"/>
      <c r="D98" s="186"/>
      <c r="E98" s="185"/>
      <c r="F98" s="191"/>
      <c r="G98" s="190">
        <f t="shared" si="0"/>
        <v>0</v>
      </c>
      <c r="H98" s="23"/>
    </row>
    <row r="99" spans="1:8" s="197" customFormat="1">
      <c r="A99" s="23"/>
      <c r="B99" s="189"/>
      <c r="C99" s="185"/>
      <c r="D99" s="186"/>
      <c r="E99" s="185"/>
      <c r="F99" s="191"/>
      <c r="G99" s="190">
        <f t="shared" si="0"/>
        <v>0</v>
      </c>
      <c r="H99" s="23"/>
    </row>
    <row r="100" spans="1:8" s="197" customFormat="1">
      <c r="A100" s="23"/>
      <c r="B100" s="189"/>
      <c r="C100" s="185"/>
      <c r="D100" s="186"/>
      <c r="E100" s="185"/>
      <c r="F100" s="191"/>
      <c r="G100" s="190">
        <f t="shared" si="0"/>
        <v>0</v>
      </c>
      <c r="H100" s="23"/>
    </row>
    <row r="101" spans="1:8" s="197" customFormat="1">
      <c r="A101" s="7" t="s">
        <v>1705</v>
      </c>
      <c r="B101" s="189"/>
      <c r="C101" s="185"/>
      <c r="D101" s="186"/>
      <c r="E101" s="185"/>
      <c r="F101" s="191"/>
      <c r="G101" s="190">
        <f t="shared" si="0"/>
        <v>0</v>
      </c>
      <c r="H101" s="23"/>
    </row>
    <row r="102" spans="1:8" s="197" customFormat="1">
      <c r="A102" s="23" t="s">
        <v>1706</v>
      </c>
      <c r="B102" s="189"/>
      <c r="C102" s="185"/>
      <c r="D102" s="186"/>
      <c r="E102" s="185"/>
      <c r="F102" s="191"/>
      <c r="G102" s="190">
        <f t="shared" si="0"/>
        <v>0</v>
      </c>
      <c r="H102" s="23"/>
    </row>
    <row r="103" spans="1:8" s="197" customFormat="1">
      <c r="A103" s="23" t="s">
        <v>1657</v>
      </c>
      <c r="B103" s="189"/>
      <c r="C103" s="185"/>
      <c r="D103" s="186"/>
      <c r="E103" s="185"/>
      <c r="F103" s="191"/>
      <c r="G103" s="190">
        <f t="shared" si="0"/>
        <v>0</v>
      </c>
      <c r="H103" s="23"/>
    </row>
    <row r="104" spans="1:8" s="197" customFormat="1">
      <c r="A104" s="23" t="s">
        <v>1707</v>
      </c>
      <c r="B104" s="189"/>
      <c r="C104" s="185"/>
      <c r="D104" s="186"/>
      <c r="E104" s="185"/>
      <c r="F104" s="191"/>
      <c r="G104" s="190">
        <f t="shared" si="0"/>
        <v>0</v>
      </c>
      <c r="H104" s="23"/>
    </row>
    <row r="105" spans="1:8" s="197" customFormat="1">
      <c r="A105" s="23" t="s">
        <v>1708</v>
      </c>
      <c r="B105" s="189"/>
      <c r="C105" s="185"/>
      <c r="D105" s="186"/>
      <c r="E105" s="185"/>
      <c r="F105" s="191"/>
      <c r="G105" s="190">
        <f t="shared" si="0"/>
        <v>0</v>
      </c>
      <c r="H105" s="23"/>
    </row>
    <row r="106" spans="1:8" s="197" customFormat="1">
      <c r="A106" s="23" t="s">
        <v>1709</v>
      </c>
      <c r="B106" s="189"/>
      <c r="C106" s="185"/>
      <c r="D106" s="186"/>
      <c r="E106" s="185"/>
      <c r="F106" s="191"/>
      <c r="G106" s="190">
        <f t="shared" si="0"/>
        <v>0</v>
      </c>
      <c r="H106" s="23"/>
    </row>
    <row r="107" spans="1:8" s="197" customFormat="1">
      <c r="A107" s="23" t="s">
        <v>1710</v>
      </c>
      <c r="B107" s="189"/>
      <c r="C107" s="185"/>
      <c r="D107" s="186"/>
      <c r="E107" s="185"/>
      <c r="F107" s="191"/>
      <c r="G107" s="190">
        <f t="shared" si="0"/>
        <v>0</v>
      </c>
      <c r="H107" s="23"/>
    </row>
    <row r="108" spans="1:8" s="197" customFormat="1">
      <c r="A108" s="23" t="s">
        <v>1672</v>
      </c>
      <c r="B108" s="189"/>
      <c r="C108" s="185"/>
      <c r="D108" s="186"/>
      <c r="E108" s="185"/>
      <c r="F108" s="191"/>
      <c r="G108" s="190">
        <f t="shared" si="0"/>
        <v>0</v>
      </c>
      <c r="H108" s="23"/>
    </row>
    <row r="109" spans="1:8" s="197" customFormat="1">
      <c r="A109" s="23" t="s">
        <v>1711</v>
      </c>
      <c r="B109" s="189"/>
      <c r="C109" s="185"/>
      <c r="D109" s="186"/>
      <c r="E109" s="185"/>
      <c r="F109" s="191"/>
      <c r="G109" s="190">
        <f t="shared" si="0"/>
        <v>0</v>
      </c>
      <c r="H109" s="23"/>
    </row>
    <row r="110" spans="1:8" s="197" customFormat="1">
      <c r="A110" s="23" t="s">
        <v>1712</v>
      </c>
      <c r="B110" s="189"/>
      <c r="C110" s="185"/>
      <c r="D110" s="186"/>
      <c r="E110" s="185"/>
      <c r="F110" s="191"/>
      <c r="G110" s="190">
        <f t="shared" si="0"/>
        <v>0</v>
      </c>
      <c r="H110" s="23"/>
    </row>
    <row r="111" spans="1:8" s="197" customFormat="1">
      <c r="A111" s="23" t="s">
        <v>1322</v>
      </c>
      <c r="B111" s="189"/>
      <c r="C111" s="185"/>
      <c r="D111" s="186"/>
      <c r="E111" s="185"/>
      <c r="F111" s="191"/>
      <c r="G111" s="190">
        <f t="shared" si="0"/>
        <v>0</v>
      </c>
      <c r="H111" s="23"/>
    </row>
    <row r="112" spans="1:8" s="197" customFormat="1">
      <c r="A112" s="23"/>
      <c r="B112" s="189"/>
      <c r="C112" s="185"/>
      <c r="D112" s="186"/>
      <c r="E112" s="185"/>
      <c r="F112" s="191"/>
      <c r="G112" s="190">
        <f t="shared" si="0"/>
        <v>0</v>
      </c>
      <c r="H112" s="23"/>
    </row>
    <row r="113" spans="1:8" s="197" customFormat="1">
      <c r="A113" s="23"/>
      <c r="B113" s="189"/>
      <c r="C113" s="185"/>
      <c r="D113" s="186"/>
      <c r="E113" s="185"/>
      <c r="F113" s="191"/>
      <c r="G113" s="190">
        <f t="shared" si="0"/>
        <v>0</v>
      </c>
      <c r="H113" s="23"/>
    </row>
    <row r="114" spans="1:8" s="197" customFormat="1">
      <c r="A114" s="23"/>
      <c r="B114" s="189"/>
      <c r="C114" s="185"/>
      <c r="D114" s="186"/>
      <c r="E114" s="185"/>
      <c r="F114" s="191"/>
      <c r="G114" s="190">
        <f t="shared" si="0"/>
        <v>0</v>
      </c>
      <c r="H114" s="23"/>
    </row>
    <row r="115" spans="1:8" s="197" customFormat="1">
      <c r="A115" s="7" t="s">
        <v>1712</v>
      </c>
      <c r="B115" s="189"/>
      <c r="C115" s="185"/>
      <c r="D115" s="186"/>
      <c r="E115" s="185"/>
      <c r="F115" s="191"/>
      <c r="G115" s="190">
        <f t="shared" si="0"/>
        <v>0</v>
      </c>
      <c r="H115" s="23"/>
    </row>
    <row r="116" spans="1:8" s="197" customFormat="1">
      <c r="A116" s="23" t="s">
        <v>1724</v>
      </c>
      <c r="B116" s="189"/>
      <c r="C116" s="185"/>
      <c r="D116" s="186"/>
      <c r="E116" s="185"/>
      <c r="F116" s="191"/>
      <c r="G116" s="190">
        <f t="shared" si="0"/>
        <v>0</v>
      </c>
      <c r="H116" s="23"/>
    </row>
    <row r="117" spans="1:8" s="197" customFormat="1">
      <c r="A117" s="23" t="s">
        <v>1725</v>
      </c>
      <c r="B117" s="189"/>
      <c r="C117" s="185"/>
      <c r="D117" s="186"/>
      <c r="E117" s="185"/>
      <c r="F117" s="191"/>
      <c r="G117" s="190">
        <f t="shared" si="0"/>
        <v>0</v>
      </c>
      <c r="H117" s="23"/>
    </row>
    <row r="118" spans="1:8" s="197" customFormat="1">
      <c r="A118" s="23" t="s">
        <v>1726</v>
      </c>
      <c r="B118" s="189"/>
      <c r="C118" s="185"/>
      <c r="D118" s="186"/>
      <c r="E118" s="185"/>
      <c r="F118" s="191"/>
      <c r="G118" s="190">
        <f t="shared" si="0"/>
        <v>0</v>
      </c>
      <c r="H118" s="23"/>
    </row>
    <row r="119" spans="1:8" s="197" customFormat="1">
      <c r="A119" s="23" t="s">
        <v>1727</v>
      </c>
      <c r="B119" s="189"/>
      <c r="C119" s="185"/>
      <c r="D119" s="186"/>
      <c r="E119" s="185"/>
      <c r="F119" s="191"/>
      <c r="G119" s="190">
        <f t="shared" si="0"/>
        <v>0</v>
      </c>
      <c r="H119" s="23"/>
    </row>
    <row r="120" spans="1:8" s="197" customFormat="1">
      <c r="A120" s="23" t="s">
        <v>1728</v>
      </c>
      <c r="B120" s="189"/>
      <c r="C120" s="185"/>
      <c r="D120" s="186"/>
      <c r="E120" s="185"/>
      <c r="F120" s="191"/>
      <c r="G120" s="190">
        <f t="shared" si="0"/>
        <v>0</v>
      </c>
      <c r="H120" s="23"/>
    </row>
    <row r="121" spans="1:8" s="197" customFormat="1">
      <c r="A121" s="23" t="s">
        <v>1729</v>
      </c>
      <c r="B121" s="189"/>
      <c r="C121" s="185"/>
      <c r="D121" s="186"/>
      <c r="E121" s="185"/>
      <c r="F121" s="191"/>
      <c r="G121" s="190">
        <f t="shared" si="0"/>
        <v>0</v>
      </c>
      <c r="H121" s="23"/>
    </row>
    <row r="122" spans="1:8">
      <c r="A122" s="23"/>
      <c r="B122" s="189"/>
      <c r="C122" s="185"/>
      <c r="D122" s="186"/>
      <c r="E122" s="185"/>
      <c r="F122" s="191"/>
      <c r="G122" s="190">
        <f t="shared" si="0"/>
        <v>0</v>
      </c>
      <c r="H122" s="23"/>
    </row>
    <row r="123" spans="1:8">
      <c r="A123" s="23"/>
      <c r="B123" s="189"/>
      <c r="C123" s="185"/>
      <c r="D123" s="186"/>
      <c r="E123" s="185"/>
      <c r="F123" s="191"/>
      <c r="G123" s="190">
        <f t="shared" si="0"/>
        <v>0</v>
      </c>
      <c r="H123" s="23"/>
    </row>
    <row r="124" spans="1:8" s="197" customFormat="1">
      <c r="A124" s="23"/>
      <c r="B124" s="189"/>
      <c r="C124" s="185"/>
      <c r="D124" s="186"/>
      <c r="E124" s="185"/>
      <c r="F124" s="191"/>
      <c r="G124" s="190">
        <f t="shared" si="0"/>
        <v>0</v>
      </c>
      <c r="H124" s="23"/>
    </row>
    <row r="125" spans="1:8" s="197" customFormat="1">
      <c r="A125" s="7" t="s">
        <v>1738</v>
      </c>
      <c r="B125" s="189"/>
      <c r="C125" s="185"/>
      <c r="D125" s="186"/>
      <c r="E125" s="185"/>
      <c r="F125" s="191"/>
      <c r="G125" s="190">
        <f t="shared" si="0"/>
        <v>0</v>
      </c>
      <c r="H125" s="23"/>
    </row>
    <row r="126" spans="1:8" s="197" customFormat="1">
      <c r="A126" s="23" t="s">
        <v>1739</v>
      </c>
      <c r="B126" s="189"/>
      <c r="C126" s="185"/>
      <c r="D126" s="186"/>
      <c r="E126" s="185"/>
      <c r="F126" s="191"/>
      <c r="G126" s="190">
        <f t="shared" si="0"/>
        <v>0</v>
      </c>
      <c r="H126" s="23"/>
    </row>
    <row r="127" spans="1:8" s="197" customFormat="1">
      <c r="A127" s="23" t="s">
        <v>1740</v>
      </c>
      <c r="B127" s="189"/>
      <c r="C127" s="185"/>
      <c r="D127" s="186"/>
      <c r="E127" s="185"/>
      <c r="F127" s="191"/>
      <c r="G127" s="190">
        <f t="shared" si="0"/>
        <v>0</v>
      </c>
      <c r="H127" s="23"/>
    </row>
    <row r="128" spans="1:8" s="197" customFormat="1">
      <c r="A128" s="23" t="s">
        <v>1741</v>
      </c>
      <c r="B128" s="189"/>
      <c r="C128" s="185"/>
      <c r="D128" s="186"/>
      <c r="E128" s="185"/>
      <c r="F128" s="191"/>
      <c r="G128" s="190">
        <f t="shared" si="0"/>
        <v>0</v>
      </c>
      <c r="H128" s="23"/>
    </row>
    <row r="129" spans="1:8" s="197" customFormat="1">
      <c r="A129" s="23" t="s">
        <v>1742</v>
      </c>
      <c r="B129" s="189"/>
      <c r="C129" s="185"/>
      <c r="D129" s="186"/>
      <c r="E129" s="185"/>
      <c r="F129" s="191"/>
      <c r="G129" s="190">
        <f t="shared" si="0"/>
        <v>0</v>
      </c>
      <c r="H129" s="23"/>
    </row>
    <row r="130" spans="1:8" s="197" customFormat="1">
      <c r="A130" s="23" t="s">
        <v>1743</v>
      </c>
      <c r="B130" s="189"/>
      <c r="C130" s="185"/>
      <c r="D130" s="186"/>
      <c r="E130" s="185"/>
      <c r="F130" s="191"/>
      <c r="G130" s="190">
        <f t="shared" si="0"/>
        <v>0</v>
      </c>
      <c r="H130" s="23"/>
    </row>
    <row r="131" spans="1:8" s="197" customFormat="1">
      <c r="A131" s="23" t="s">
        <v>1744</v>
      </c>
      <c r="B131" s="189"/>
      <c r="C131" s="185"/>
      <c r="D131" s="186"/>
      <c r="E131" s="185"/>
      <c r="F131" s="191"/>
      <c r="G131" s="190">
        <f t="shared" si="0"/>
        <v>0</v>
      </c>
      <c r="H131" s="23"/>
    </row>
    <row r="132" spans="1:8" s="197" customFormat="1">
      <c r="A132" s="23" t="s">
        <v>1745</v>
      </c>
      <c r="B132" s="189"/>
      <c r="C132" s="185"/>
      <c r="D132" s="186"/>
      <c r="E132" s="185"/>
      <c r="F132" s="191"/>
      <c r="G132" s="190">
        <f t="shared" si="0"/>
        <v>0</v>
      </c>
      <c r="H132" s="23"/>
    </row>
    <row r="133" spans="1:8" s="197" customFormat="1">
      <c r="A133" s="23" t="s">
        <v>1746</v>
      </c>
      <c r="B133" s="189"/>
      <c r="C133" s="185"/>
      <c r="D133" s="186"/>
      <c r="E133" s="185"/>
      <c r="F133" s="191"/>
      <c r="G133" s="190">
        <f t="shared" si="0"/>
        <v>0</v>
      </c>
      <c r="H133" s="23"/>
    </row>
    <row r="134" spans="1:8" s="197" customFormat="1">
      <c r="A134" s="23" t="s">
        <v>1747</v>
      </c>
      <c r="B134" s="189"/>
      <c r="C134" s="185"/>
      <c r="D134" s="186"/>
      <c r="E134" s="185"/>
      <c r="F134" s="191"/>
      <c r="G134" s="190">
        <f t="shared" si="0"/>
        <v>0</v>
      </c>
      <c r="H134" s="23"/>
    </row>
    <row r="135" spans="1:8" s="197" customFormat="1">
      <c r="A135" s="23" t="s">
        <v>1748</v>
      </c>
      <c r="B135" s="189"/>
      <c r="C135" s="185"/>
      <c r="D135" s="186"/>
      <c r="E135" s="185"/>
      <c r="F135" s="191"/>
      <c r="G135" s="190">
        <f t="shared" si="0"/>
        <v>0</v>
      </c>
      <c r="H135" s="23"/>
    </row>
    <row r="136" spans="1:8" s="197" customFormat="1">
      <c r="A136" s="23" t="s">
        <v>1749</v>
      </c>
      <c r="B136" s="189"/>
      <c r="C136" s="185"/>
      <c r="D136" s="186"/>
      <c r="E136" s="185"/>
      <c r="F136" s="191"/>
      <c r="G136" s="190">
        <f t="shared" si="0"/>
        <v>0</v>
      </c>
      <c r="H136" s="23"/>
    </row>
    <row r="137" spans="1:8" s="197" customFormat="1">
      <c r="A137" s="23" t="s">
        <v>1750</v>
      </c>
      <c r="B137" s="189"/>
      <c r="C137" s="185"/>
      <c r="D137" s="186"/>
      <c r="E137" s="185"/>
      <c r="F137" s="191"/>
      <c r="G137" s="190">
        <f t="shared" si="0"/>
        <v>0</v>
      </c>
      <c r="H137" s="23"/>
    </row>
    <row r="138" spans="1:8" s="197" customFormat="1">
      <c r="A138" s="23" t="s">
        <v>1751</v>
      </c>
      <c r="B138" s="189"/>
      <c r="C138" s="185"/>
      <c r="D138" s="186"/>
      <c r="E138" s="185"/>
      <c r="F138" s="191"/>
      <c r="G138" s="190">
        <f t="shared" si="0"/>
        <v>0</v>
      </c>
      <c r="H138" s="23"/>
    </row>
    <row r="139" spans="1:8" s="197" customFormat="1">
      <c r="A139" s="23" t="s">
        <v>1752</v>
      </c>
      <c r="B139" s="189"/>
      <c r="C139" s="185"/>
      <c r="D139" s="186"/>
      <c r="E139" s="185"/>
      <c r="F139" s="191"/>
      <c r="G139" s="190">
        <f t="shared" si="0"/>
        <v>0</v>
      </c>
      <c r="H139" s="23"/>
    </row>
    <row r="140" spans="1:8" s="197" customFormat="1">
      <c r="A140" s="23" t="s">
        <v>1754</v>
      </c>
      <c r="B140" s="189"/>
      <c r="C140" s="185"/>
      <c r="D140" s="186"/>
      <c r="E140" s="185"/>
      <c r="F140" s="191"/>
      <c r="G140" s="190">
        <f t="shared" si="0"/>
        <v>0</v>
      </c>
      <c r="H140" s="23"/>
    </row>
    <row r="141" spans="1:8" s="197" customFormat="1">
      <c r="A141" s="23"/>
      <c r="B141" s="189"/>
      <c r="C141" s="185"/>
      <c r="D141" s="186"/>
      <c r="E141" s="185"/>
      <c r="F141" s="191"/>
      <c r="G141" s="190">
        <f t="shared" si="0"/>
        <v>0</v>
      </c>
      <c r="H141" s="23"/>
    </row>
    <row r="142" spans="1:8" s="197" customFormat="1">
      <c r="A142" s="23"/>
      <c r="B142" s="189"/>
      <c r="C142" s="185"/>
      <c r="D142" s="186"/>
      <c r="E142" s="185"/>
      <c r="F142" s="191"/>
      <c r="G142" s="190">
        <f t="shared" si="0"/>
        <v>0</v>
      </c>
      <c r="H142" s="23"/>
    </row>
    <row r="143" spans="1:8" s="197" customFormat="1">
      <c r="A143" s="23"/>
      <c r="B143" s="189"/>
      <c r="C143" s="185"/>
      <c r="D143" s="186"/>
      <c r="E143" s="185"/>
      <c r="F143" s="191"/>
      <c r="G143" s="190">
        <f t="shared" si="0"/>
        <v>0</v>
      </c>
      <c r="H143" s="23"/>
    </row>
    <row r="144" spans="1:8">
      <c r="A144" s="23"/>
      <c r="B144" s="189"/>
      <c r="C144" s="185"/>
      <c r="D144" s="186"/>
      <c r="E144" s="185"/>
      <c r="F144" s="191"/>
      <c r="G144" s="190">
        <f t="shared" si="0"/>
        <v>0</v>
      </c>
      <c r="H144" s="23"/>
    </row>
    <row r="145" spans="1:8">
      <c r="A145" s="23"/>
      <c r="B145" s="189"/>
      <c r="C145" s="185"/>
      <c r="D145" s="186"/>
      <c r="E145" s="185"/>
      <c r="F145" s="191"/>
      <c r="G145" s="190">
        <f t="shared" si="0"/>
        <v>0</v>
      </c>
      <c r="H145" s="23"/>
    </row>
    <row r="146" spans="1:8">
      <c r="A146" s="7" t="s">
        <v>1342</v>
      </c>
      <c r="B146" s="189"/>
      <c r="C146" s="185"/>
      <c r="D146" s="186"/>
      <c r="E146" s="185"/>
      <c r="F146" s="191"/>
      <c r="G146" s="190">
        <f t="shared" si="0"/>
        <v>0</v>
      </c>
      <c r="H146" s="23"/>
    </row>
    <row r="147" spans="1:8">
      <c r="A147" s="23" t="s">
        <v>1343</v>
      </c>
      <c r="B147" s="189"/>
      <c r="C147" s="185"/>
      <c r="D147" s="186"/>
      <c r="E147" s="185"/>
      <c r="F147" s="191"/>
      <c r="G147" s="190">
        <f t="shared" si="0"/>
        <v>0</v>
      </c>
      <c r="H147" s="23"/>
    </row>
    <row r="148" spans="1:8" s="197" customFormat="1">
      <c r="A148" s="23" t="s">
        <v>1692</v>
      </c>
      <c r="B148" s="189"/>
      <c r="C148" s="185"/>
      <c r="D148" s="186"/>
      <c r="E148" s="185"/>
      <c r="F148" s="191"/>
      <c r="G148" s="190">
        <f t="shared" si="0"/>
        <v>0</v>
      </c>
      <c r="H148" s="23"/>
    </row>
    <row r="149" spans="1:8">
      <c r="A149" s="23" t="s">
        <v>1344</v>
      </c>
      <c r="B149" s="189"/>
      <c r="C149" s="185"/>
      <c r="D149" s="186"/>
      <c r="E149" s="185"/>
      <c r="F149" s="191"/>
      <c r="G149" s="190">
        <f t="shared" si="0"/>
        <v>0</v>
      </c>
      <c r="H149" s="23"/>
    </row>
    <row r="150" spans="1:8">
      <c r="A150" s="23" t="s">
        <v>1345</v>
      </c>
      <c r="B150" s="189"/>
      <c r="C150" s="185"/>
      <c r="D150" s="186"/>
      <c r="E150" s="185"/>
      <c r="F150" s="191"/>
      <c r="G150" s="190">
        <f t="shared" si="0"/>
        <v>0</v>
      </c>
      <c r="H150" s="23"/>
    </row>
    <row r="151" spans="1:8">
      <c r="A151" s="23" t="s">
        <v>1346</v>
      </c>
      <c r="B151" s="189"/>
      <c r="C151" s="185"/>
      <c r="D151" s="186"/>
      <c r="E151" s="185"/>
      <c r="F151" s="191"/>
      <c r="G151" s="190">
        <f t="shared" si="0"/>
        <v>0</v>
      </c>
      <c r="H151" s="23"/>
    </row>
    <row r="152" spans="1:8">
      <c r="A152" s="23" t="s">
        <v>1347</v>
      </c>
      <c r="B152" s="189"/>
      <c r="C152" s="185"/>
      <c r="D152" s="186"/>
      <c r="E152" s="185"/>
      <c r="F152" s="191"/>
      <c r="G152" s="190">
        <f t="shared" si="0"/>
        <v>0</v>
      </c>
      <c r="H152" s="23"/>
    </row>
    <row r="153" spans="1:8" s="197" customFormat="1">
      <c r="A153" s="23" t="s">
        <v>1716</v>
      </c>
      <c r="B153" s="189"/>
      <c r="C153" s="185"/>
      <c r="D153" s="186"/>
      <c r="E153" s="185"/>
      <c r="F153" s="191"/>
      <c r="G153" s="190">
        <f t="shared" si="0"/>
        <v>0</v>
      </c>
      <c r="H153" s="23"/>
    </row>
    <row r="154" spans="1:8" s="197" customFormat="1">
      <c r="A154" s="23" t="s">
        <v>1717</v>
      </c>
      <c r="B154" s="189"/>
      <c r="C154" s="185"/>
      <c r="D154" s="186"/>
      <c r="E154" s="185"/>
      <c r="F154" s="191"/>
      <c r="G154" s="190">
        <f t="shared" si="0"/>
        <v>0</v>
      </c>
      <c r="H154" s="23"/>
    </row>
    <row r="155" spans="1:8">
      <c r="A155" s="23" t="s">
        <v>1348</v>
      </c>
      <c r="B155" s="189"/>
      <c r="C155" s="185"/>
      <c r="D155" s="186"/>
      <c r="E155" s="185"/>
      <c r="F155" s="191"/>
      <c r="G155" s="190">
        <f t="shared" si="0"/>
        <v>0</v>
      </c>
      <c r="H155" s="23"/>
    </row>
    <row r="156" spans="1:8">
      <c r="A156" s="23" t="s">
        <v>1349</v>
      </c>
      <c r="B156" s="189"/>
      <c r="C156" s="185"/>
      <c r="D156" s="186"/>
      <c r="E156" s="185"/>
      <c r="F156" s="191"/>
      <c r="G156" s="190">
        <f t="shared" si="0"/>
        <v>0</v>
      </c>
      <c r="H156" s="23"/>
    </row>
    <row r="157" spans="1:8">
      <c r="A157" s="23" t="s">
        <v>1753</v>
      </c>
      <c r="B157" s="189"/>
      <c r="C157" s="185"/>
      <c r="D157" s="186"/>
      <c r="E157" s="185"/>
      <c r="F157" s="191"/>
      <c r="G157" s="190">
        <f t="shared" si="0"/>
        <v>0</v>
      </c>
      <c r="H157" s="23"/>
    </row>
    <row r="158" spans="1:8">
      <c r="A158" s="23" t="s">
        <v>1730</v>
      </c>
      <c r="B158" s="189"/>
      <c r="C158" s="185"/>
      <c r="D158" s="186"/>
      <c r="E158" s="185"/>
      <c r="F158" s="191"/>
      <c r="G158" s="190">
        <f t="shared" si="0"/>
        <v>0</v>
      </c>
      <c r="H158" s="23"/>
    </row>
    <row r="159" spans="1:8">
      <c r="A159" s="23"/>
      <c r="B159" s="189"/>
      <c r="C159" s="185"/>
      <c r="D159" s="186"/>
      <c r="E159" s="185"/>
      <c r="F159" s="191"/>
      <c r="G159" s="190">
        <f t="shared" si="0"/>
        <v>0</v>
      </c>
      <c r="H159" s="23"/>
    </row>
    <row r="160" spans="1:8" s="197" customFormat="1">
      <c r="A160" s="23"/>
      <c r="B160" s="189"/>
      <c r="C160" s="185"/>
      <c r="D160" s="186"/>
      <c r="E160" s="185"/>
      <c r="F160" s="191"/>
      <c r="G160" s="190">
        <f t="shared" si="0"/>
        <v>0</v>
      </c>
      <c r="H160" s="23"/>
    </row>
    <row r="161" spans="1:8" s="197" customFormat="1">
      <c r="A161" s="7" t="s">
        <v>1761</v>
      </c>
      <c r="B161" s="189"/>
      <c r="C161" s="185"/>
      <c r="D161" s="186"/>
      <c r="E161" s="185"/>
      <c r="F161" s="191"/>
      <c r="G161" s="190">
        <f t="shared" si="0"/>
        <v>0</v>
      </c>
      <c r="H161" s="23"/>
    </row>
    <row r="162" spans="1:8" s="197" customFormat="1">
      <c r="A162" s="23" t="s">
        <v>1762</v>
      </c>
      <c r="B162" s="189"/>
      <c r="C162" s="185"/>
      <c r="D162" s="186"/>
      <c r="E162" s="185"/>
      <c r="F162" s="191"/>
      <c r="G162" s="190">
        <f t="shared" si="0"/>
        <v>0</v>
      </c>
      <c r="H162" s="23"/>
    </row>
    <row r="163" spans="1:8" s="197" customFormat="1">
      <c r="A163" s="23" t="s">
        <v>1763</v>
      </c>
      <c r="B163" s="189"/>
      <c r="C163" s="185"/>
      <c r="D163" s="186"/>
      <c r="E163" s="185"/>
      <c r="F163" s="191"/>
      <c r="G163" s="190">
        <f t="shared" si="0"/>
        <v>0</v>
      </c>
      <c r="H163" s="23"/>
    </row>
    <row r="164" spans="1:8" s="197" customFormat="1">
      <c r="A164" s="23" t="s">
        <v>1764</v>
      </c>
      <c r="B164" s="189"/>
      <c r="C164" s="185"/>
      <c r="D164" s="186"/>
      <c r="E164" s="185"/>
      <c r="F164" s="191"/>
      <c r="G164" s="190">
        <f t="shared" si="0"/>
        <v>0</v>
      </c>
      <c r="H164" s="23"/>
    </row>
    <row r="165" spans="1:8" s="197" customFormat="1">
      <c r="A165" s="23" t="s">
        <v>1765</v>
      </c>
      <c r="B165" s="189"/>
      <c r="C165" s="185"/>
      <c r="D165" s="186"/>
      <c r="E165" s="185"/>
      <c r="F165" s="191"/>
      <c r="G165" s="190">
        <f t="shared" si="0"/>
        <v>0</v>
      </c>
      <c r="H165" s="23"/>
    </row>
    <row r="166" spans="1:8" s="197" customFormat="1">
      <c r="A166" s="23" t="s">
        <v>1766</v>
      </c>
      <c r="B166" s="189"/>
      <c r="C166" s="185"/>
      <c r="D166" s="186"/>
      <c r="E166" s="185"/>
      <c r="F166" s="191"/>
      <c r="G166" s="190">
        <f t="shared" si="0"/>
        <v>0</v>
      </c>
      <c r="H166" s="23"/>
    </row>
    <row r="167" spans="1:8" s="197" customFormat="1">
      <c r="A167" s="23" t="s">
        <v>1767</v>
      </c>
      <c r="B167" s="189"/>
      <c r="C167" s="185"/>
      <c r="D167" s="186"/>
      <c r="E167" s="185"/>
      <c r="F167" s="191"/>
      <c r="G167" s="190">
        <f t="shared" si="0"/>
        <v>0</v>
      </c>
      <c r="H167" s="23"/>
    </row>
    <row r="168" spans="1:8" s="197" customFormat="1">
      <c r="A168" s="23" t="s">
        <v>1768</v>
      </c>
      <c r="B168" s="189"/>
      <c r="C168" s="185"/>
      <c r="D168" s="186"/>
      <c r="E168" s="185"/>
      <c r="F168" s="191"/>
      <c r="G168" s="190">
        <f t="shared" si="0"/>
        <v>0</v>
      </c>
      <c r="H168" s="23"/>
    </row>
    <row r="169" spans="1:8" s="197" customFormat="1">
      <c r="A169" s="23" t="s">
        <v>1769</v>
      </c>
      <c r="B169" s="189"/>
      <c r="C169" s="185"/>
      <c r="D169" s="186"/>
      <c r="E169" s="185"/>
      <c r="F169" s="191"/>
      <c r="G169" s="190">
        <f t="shared" si="0"/>
        <v>0</v>
      </c>
      <c r="H169" s="23"/>
    </row>
    <row r="170" spans="1:8" s="197" customFormat="1">
      <c r="A170" s="23" t="s">
        <v>1770</v>
      </c>
      <c r="B170" s="189"/>
      <c r="C170" s="185"/>
      <c r="D170" s="186"/>
      <c r="E170" s="185"/>
      <c r="F170" s="191"/>
      <c r="G170" s="190">
        <f t="shared" si="0"/>
        <v>0</v>
      </c>
      <c r="H170" s="23"/>
    </row>
    <row r="171" spans="1:8" s="197" customFormat="1">
      <c r="A171" s="23"/>
      <c r="B171" s="189"/>
      <c r="C171" s="185"/>
      <c r="D171" s="186"/>
      <c r="E171" s="185"/>
      <c r="F171" s="191"/>
      <c r="G171" s="190">
        <f t="shared" si="0"/>
        <v>0</v>
      </c>
      <c r="H171" s="23"/>
    </row>
    <row r="172" spans="1:8" s="197" customFormat="1">
      <c r="A172" s="23"/>
      <c r="B172" s="189"/>
      <c r="C172" s="185"/>
      <c r="D172" s="186"/>
      <c r="E172" s="185"/>
      <c r="F172" s="191"/>
      <c r="G172" s="190">
        <f t="shared" si="0"/>
        <v>0</v>
      </c>
      <c r="H172" s="23"/>
    </row>
    <row r="173" spans="1:8" s="197" customFormat="1">
      <c r="A173" s="23"/>
      <c r="B173" s="189"/>
      <c r="C173" s="185"/>
      <c r="D173" s="186"/>
      <c r="E173" s="185"/>
      <c r="F173" s="191"/>
      <c r="G173" s="190">
        <f t="shared" si="0"/>
        <v>0</v>
      </c>
      <c r="H173" s="23"/>
    </row>
    <row r="174" spans="1:8" s="197" customFormat="1">
      <c r="A174" s="7" t="s">
        <v>1771</v>
      </c>
      <c r="B174" s="189"/>
      <c r="C174" s="185"/>
      <c r="D174" s="186"/>
      <c r="E174" s="185"/>
      <c r="F174" s="191"/>
      <c r="G174" s="190">
        <f t="shared" si="0"/>
        <v>0</v>
      </c>
      <c r="H174" s="23"/>
    </row>
    <row r="175" spans="1:8" s="197" customFormat="1">
      <c r="A175" s="23" t="s">
        <v>1772</v>
      </c>
      <c r="B175" s="189"/>
      <c r="C175" s="185"/>
      <c r="D175" s="186"/>
      <c r="E175" s="185"/>
      <c r="F175" s="191"/>
      <c r="G175" s="190">
        <f t="shared" si="0"/>
        <v>0</v>
      </c>
      <c r="H175" s="23"/>
    </row>
    <row r="176" spans="1:8" s="197" customFormat="1">
      <c r="A176" s="23" t="s">
        <v>1773</v>
      </c>
      <c r="B176" s="189"/>
      <c r="C176" s="185"/>
      <c r="D176" s="186"/>
      <c r="E176" s="185"/>
      <c r="F176" s="191"/>
      <c r="G176" s="190">
        <f t="shared" si="0"/>
        <v>0</v>
      </c>
      <c r="H176" s="23"/>
    </row>
    <row r="177" spans="1:8" s="197" customFormat="1">
      <c r="A177" s="23" t="s">
        <v>1774</v>
      </c>
      <c r="B177" s="189"/>
      <c r="C177" s="185"/>
      <c r="D177" s="186"/>
      <c r="E177" s="185"/>
      <c r="F177" s="191"/>
      <c r="G177" s="190">
        <f t="shared" si="0"/>
        <v>0</v>
      </c>
      <c r="H177" s="23"/>
    </row>
    <row r="178" spans="1:8" s="197" customFormat="1">
      <c r="A178" s="23" t="s">
        <v>1775</v>
      </c>
      <c r="B178" s="189"/>
      <c r="C178" s="185"/>
      <c r="D178" s="186"/>
      <c r="E178" s="185"/>
      <c r="F178" s="191"/>
      <c r="G178" s="190">
        <f t="shared" si="0"/>
        <v>0</v>
      </c>
      <c r="H178" s="23"/>
    </row>
    <row r="179" spans="1:8" s="197" customFormat="1">
      <c r="A179" s="23" t="s">
        <v>1776</v>
      </c>
      <c r="B179" s="189"/>
      <c r="C179" s="185"/>
      <c r="D179" s="186"/>
      <c r="E179" s="185"/>
      <c r="F179" s="191"/>
      <c r="G179" s="190">
        <f t="shared" si="0"/>
        <v>0</v>
      </c>
      <c r="H179" s="23"/>
    </row>
    <row r="180" spans="1:8" s="197" customFormat="1">
      <c r="A180" s="23" t="s">
        <v>1777</v>
      </c>
      <c r="B180" s="189"/>
      <c r="C180" s="185"/>
      <c r="D180" s="186"/>
      <c r="E180" s="185"/>
      <c r="F180" s="191"/>
      <c r="G180" s="190">
        <f t="shared" si="0"/>
        <v>0</v>
      </c>
      <c r="H180" s="23"/>
    </row>
    <row r="181" spans="1:8">
      <c r="A181" s="23"/>
      <c r="B181" s="189"/>
      <c r="C181" s="185"/>
      <c r="D181" s="186"/>
      <c r="E181" s="185"/>
      <c r="F181" s="191"/>
      <c r="G181" s="190">
        <f t="shared" si="0"/>
        <v>0</v>
      </c>
      <c r="H181" s="23"/>
    </row>
    <row r="182" spans="1:8">
      <c r="A182" s="23"/>
      <c r="B182" s="189"/>
      <c r="C182" s="185"/>
      <c r="D182" s="186"/>
      <c r="E182" s="185"/>
      <c r="F182" s="191"/>
      <c r="G182" s="190">
        <f t="shared" si="0"/>
        <v>0</v>
      </c>
      <c r="H182" s="23"/>
    </row>
    <row r="183" spans="1:8">
      <c r="A183" s="7" t="s">
        <v>1350</v>
      </c>
      <c r="B183" s="189"/>
      <c r="C183" s="185"/>
      <c r="D183" s="186"/>
      <c r="E183" s="185"/>
      <c r="F183" s="191"/>
      <c r="G183" s="190">
        <f t="shared" si="0"/>
        <v>0</v>
      </c>
      <c r="H183" s="23"/>
    </row>
    <row r="184" spans="1:8">
      <c r="A184" s="23" t="s">
        <v>1351</v>
      </c>
      <c r="B184" s="189"/>
      <c r="C184" s="185"/>
      <c r="D184" s="186"/>
      <c r="E184" s="185"/>
      <c r="F184" s="191"/>
      <c r="G184" s="190">
        <f t="shared" si="0"/>
        <v>0</v>
      </c>
      <c r="H184" s="23"/>
    </row>
    <row r="185" spans="1:8">
      <c r="A185" s="23" t="s">
        <v>1352</v>
      </c>
      <c r="B185" s="189"/>
      <c r="C185" s="185"/>
      <c r="D185" s="186"/>
      <c r="E185" s="185"/>
      <c r="F185" s="191"/>
      <c r="G185" s="190">
        <f t="shared" si="0"/>
        <v>0</v>
      </c>
      <c r="H185" s="23"/>
    </row>
    <row r="186" spans="1:8" s="197" customFormat="1">
      <c r="A186" s="23" t="s">
        <v>1689</v>
      </c>
      <c r="B186" s="189"/>
      <c r="C186" s="185"/>
      <c r="D186" s="186"/>
      <c r="E186" s="185"/>
      <c r="F186" s="191"/>
      <c r="G186" s="190">
        <f t="shared" si="0"/>
        <v>0</v>
      </c>
      <c r="H186" s="23"/>
    </row>
    <row r="187" spans="1:8" s="197" customFormat="1">
      <c r="A187" s="23" t="s">
        <v>1690</v>
      </c>
      <c r="B187" s="189"/>
      <c r="C187" s="185"/>
      <c r="D187" s="186"/>
      <c r="E187" s="185"/>
      <c r="F187" s="191"/>
      <c r="G187" s="190">
        <f t="shared" si="0"/>
        <v>0</v>
      </c>
      <c r="H187" s="23"/>
    </row>
    <row r="188" spans="1:8">
      <c r="A188" s="23" t="s">
        <v>1353</v>
      </c>
      <c r="B188" s="189"/>
      <c r="C188" s="185"/>
      <c r="D188" s="186"/>
      <c r="E188" s="185"/>
      <c r="F188" s="191"/>
      <c r="G188" s="190">
        <f t="shared" si="0"/>
        <v>0</v>
      </c>
      <c r="H188" s="23"/>
    </row>
    <row r="189" spans="1:8" s="197" customFormat="1">
      <c r="A189" s="23" t="s">
        <v>1691</v>
      </c>
      <c r="B189" s="189"/>
      <c r="C189" s="185"/>
      <c r="D189" s="186"/>
      <c r="E189" s="185"/>
      <c r="F189" s="191"/>
      <c r="G189" s="190">
        <f t="shared" si="0"/>
        <v>0</v>
      </c>
      <c r="H189" s="23"/>
    </row>
    <row r="190" spans="1:8">
      <c r="A190" s="23" t="s">
        <v>1354</v>
      </c>
      <c r="B190" s="189"/>
      <c r="C190" s="185"/>
      <c r="D190" s="186"/>
      <c r="E190" s="185"/>
      <c r="F190" s="191"/>
      <c r="G190" s="190">
        <f t="shared" si="0"/>
        <v>0</v>
      </c>
      <c r="H190" s="23"/>
    </row>
    <row r="191" spans="1:8">
      <c r="A191" s="23" t="s">
        <v>1355</v>
      </c>
      <c r="B191" s="189"/>
      <c r="C191" s="185"/>
      <c r="D191" s="186"/>
      <c r="E191" s="185"/>
      <c r="F191" s="191"/>
      <c r="G191" s="190">
        <f t="shared" si="0"/>
        <v>0</v>
      </c>
      <c r="H191" s="23"/>
    </row>
    <row r="192" spans="1:8">
      <c r="A192" s="23" t="s">
        <v>1356</v>
      </c>
      <c r="B192" s="189"/>
      <c r="C192" s="185"/>
      <c r="D192" s="186"/>
      <c r="E192" s="185"/>
      <c r="F192" s="191"/>
      <c r="G192" s="190">
        <f t="shared" si="0"/>
        <v>0</v>
      </c>
      <c r="H192" s="23"/>
    </row>
    <row r="193" spans="1:8">
      <c r="A193" s="23"/>
      <c r="B193" s="189"/>
      <c r="C193" s="185"/>
      <c r="D193" s="186"/>
      <c r="E193" s="185"/>
      <c r="F193" s="191"/>
      <c r="G193" s="190">
        <f t="shared" si="0"/>
        <v>0</v>
      </c>
      <c r="H193" s="23"/>
    </row>
    <row r="194" spans="1:8">
      <c r="A194" s="23"/>
      <c r="B194" s="189"/>
      <c r="C194" s="185"/>
      <c r="D194" s="186"/>
      <c r="E194" s="185"/>
      <c r="F194" s="191"/>
      <c r="G194" s="190">
        <f t="shared" ref="G194:G257" si="1">F194*E194</f>
        <v>0</v>
      </c>
      <c r="H194" s="23"/>
    </row>
    <row r="195" spans="1:8">
      <c r="A195" s="23"/>
      <c r="B195" s="189"/>
      <c r="C195" s="185"/>
      <c r="D195" s="186"/>
      <c r="E195" s="185"/>
      <c r="F195" s="191"/>
      <c r="G195" s="190">
        <f t="shared" si="1"/>
        <v>0</v>
      </c>
      <c r="H195" s="23"/>
    </row>
    <row r="196" spans="1:8">
      <c r="A196" s="7" t="s">
        <v>1680</v>
      </c>
      <c r="B196" s="189"/>
      <c r="C196" s="185"/>
      <c r="D196" s="186"/>
      <c r="E196" s="185"/>
      <c r="F196" s="191"/>
      <c r="G196" s="190">
        <f t="shared" si="1"/>
        <v>0</v>
      </c>
      <c r="H196" s="23"/>
    </row>
    <row r="197" spans="1:8">
      <c r="A197" s="23" t="s">
        <v>1681</v>
      </c>
      <c r="B197" s="189"/>
      <c r="C197" s="185"/>
      <c r="D197" s="186"/>
      <c r="E197" s="185"/>
      <c r="F197" s="191"/>
      <c r="G197" s="190">
        <f t="shared" si="1"/>
        <v>0</v>
      </c>
      <c r="H197" s="23"/>
    </row>
    <row r="198" spans="1:8">
      <c r="A198" s="23" t="s">
        <v>1682</v>
      </c>
      <c r="B198" s="189"/>
      <c r="C198" s="185"/>
      <c r="D198" s="186"/>
      <c r="E198" s="185"/>
      <c r="F198" s="191"/>
      <c r="G198" s="190">
        <f t="shared" si="1"/>
        <v>0</v>
      </c>
      <c r="H198" s="23"/>
    </row>
    <row r="199" spans="1:8">
      <c r="A199" s="23" t="s">
        <v>1683</v>
      </c>
      <c r="B199" s="189"/>
      <c r="C199" s="185"/>
      <c r="D199" s="186"/>
      <c r="E199" s="185"/>
      <c r="F199" s="191"/>
      <c r="G199" s="190">
        <f t="shared" si="1"/>
        <v>0</v>
      </c>
      <c r="H199" s="23"/>
    </row>
    <row r="200" spans="1:8">
      <c r="A200" s="23" t="s">
        <v>1684</v>
      </c>
      <c r="B200" s="189"/>
      <c r="C200" s="185"/>
      <c r="D200" s="186"/>
      <c r="E200" s="185"/>
      <c r="F200" s="191"/>
      <c r="G200" s="190">
        <f t="shared" si="1"/>
        <v>0</v>
      </c>
      <c r="H200" s="23"/>
    </row>
    <row r="201" spans="1:8">
      <c r="A201" s="23" t="s">
        <v>1685</v>
      </c>
      <c r="B201" s="189"/>
      <c r="C201" s="185"/>
      <c r="D201" s="186"/>
      <c r="E201" s="185"/>
      <c r="F201" s="191"/>
      <c r="G201" s="190">
        <f t="shared" si="1"/>
        <v>0</v>
      </c>
      <c r="H201" s="23"/>
    </row>
    <row r="202" spans="1:8">
      <c r="A202" s="23" t="s">
        <v>1686</v>
      </c>
      <c r="B202" s="189"/>
      <c r="C202" s="185"/>
      <c r="D202" s="186"/>
      <c r="E202" s="185"/>
      <c r="F202" s="191"/>
      <c r="G202" s="190">
        <f t="shared" si="1"/>
        <v>0</v>
      </c>
      <c r="H202" s="23"/>
    </row>
    <row r="203" spans="1:8">
      <c r="A203" s="23" t="s">
        <v>1687</v>
      </c>
      <c r="B203" s="189"/>
      <c r="C203" s="185"/>
      <c r="D203" s="186"/>
      <c r="E203" s="185"/>
      <c r="F203" s="191"/>
      <c r="G203" s="190">
        <f t="shared" si="1"/>
        <v>0</v>
      </c>
      <c r="H203" s="23"/>
    </row>
    <row r="204" spans="1:8">
      <c r="A204" s="23" t="s">
        <v>1688</v>
      </c>
      <c r="B204" s="189"/>
      <c r="C204" s="185"/>
      <c r="D204" s="186"/>
      <c r="E204" s="185"/>
      <c r="F204" s="191"/>
      <c r="G204" s="190">
        <f t="shared" si="1"/>
        <v>0</v>
      </c>
      <c r="H204" s="23"/>
    </row>
    <row r="205" spans="1:8" s="197" customFormat="1">
      <c r="A205" s="23" t="s">
        <v>1723</v>
      </c>
      <c r="B205" s="189"/>
      <c r="C205" s="185"/>
      <c r="D205" s="186"/>
      <c r="E205" s="185"/>
      <c r="F205" s="191"/>
      <c r="G205" s="190">
        <f t="shared" si="1"/>
        <v>0</v>
      </c>
      <c r="H205" s="23"/>
    </row>
    <row r="206" spans="1:8" s="197" customFormat="1">
      <c r="A206" s="23"/>
      <c r="B206" s="189"/>
      <c r="C206" s="185"/>
      <c r="D206" s="186"/>
      <c r="E206" s="185"/>
      <c r="F206" s="191"/>
      <c r="G206" s="190">
        <f t="shared" si="1"/>
        <v>0</v>
      </c>
      <c r="H206" s="23"/>
    </row>
    <row r="207" spans="1:8" s="197" customFormat="1">
      <c r="A207" s="23"/>
      <c r="B207" s="189"/>
      <c r="C207" s="185"/>
      <c r="D207" s="186"/>
      <c r="E207" s="185"/>
      <c r="F207" s="191"/>
      <c r="G207" s="190">
        <f t="shared" si="1"/>
        <v>0</v>
      </c>
      <c r="H207" s="23"/>
    </row>
    <row r="208" spans="1:8" s="197" customFormat="1">
      <c r="A208" s="23"/>
      <c r="B208" s="189"/>
      <c r="C208" s="185"/>
      <c r="D208" s="186"/>
      <c r="E208" s="185"/>
      <c r="F208" s="191"/>
      <c r="G208" s="190">
        <f t="shared" si="1"/>
        <v>0</v>
      </c>
      <c r="H208" s="23"/>
    </row>
    <row r="209" spans="1:8">
      <c r="A209" s="23"/>
      <c r="B209" s="189"/>
      <c r="C209" s="185"/>
      <c r="D209" s="186"/>
      <c r="E209" s="185"/>
      <c r="F209" s="191"/>
      <c r="G209" s="190">
        <f t="shared" si="1"/>
        <v>0</v>
      </c>
      <c r="H209" s="23"/>
    </row>
    <row r="210" spans="1:8">
      <c r="A210" s="23"/>
      <c r="B210" s="189"/>
      <c r="C210" s="185"/>
      <c r="D210" s="186"/>
      <c r="E210" s="185"/>
      <c r="F210" s="191"/>
      <c r="G210" s="190">
        <f t="shared" si="1"/>
        <v>0</v>
      </c>
      <c r="H210" s="23"/>
    </row>
    <row r="211" spans="1:8">
      <c r="A211" s="7" t="s">
        <v>1693</v>
      </c>
      <c r="B211" s="189"/>
      <c r="C211" s="185"/>
      <c r="D211" s="186"/>
      <c r="E211" s="185"/>
      <c r="F211" s="191"/>
      <c r="G211" s="190">
        <f t="shared" si="1"/>
        <v>0</v>
      </c>
      <c r="H211" s="23"/>
    </row>
    <row r="212" spans="1:8" s="3" customFormat="1">
      <c r="A212" s="175" t="s">
        <v>1699</v>
      </c>
      <c r="B212" s="251"/>
      <c r="C212" s="185"/>
      <c r="D212" s="252"/>
      <c r="E212" s="185"/>
      <c r="F212" s="253"/>
      <c r="G212" s="190">
        <f t="shared" si="1"/>
        <v>0</v>
      </c>
      <c r="H212" s="175"/>
    </row>
    <row r="213" spans="1:8" s="3" customFormat="1">
      <c r="A213" s="175" t="s">
        <v>1700</v>
      </c>
      <c r="B213" s="251"/>
      <c r="C213" s="185"/>
      <c r="D213" s="252"/>
      <c r="E213" s="185"/>
      <c r="F213" s="253"/>
      <c r="G213" s="190">
        <f t="shared" si="1"/>
        <v>0</v>
      </c>
      <c r="H213" s="175"/>
    </row>
    <row r="214" spans="1:8" s="3" customFormat="1">
      <c r="A214" s="175" t="s">
        <v>1701</v>
      </c>
      <c r="B214" s="251"/>
      <c r="C214" s="185"/>
      <c r="D214" s="252"/>
      <c r="E214" s="185"/>
      <c r="F214" s="253"/>
      <c r="G214" s="190">
        <f t="shared" si="1"/>
        <v>0</v>
      </c>
      <c r="H214" s="175"/>
    </row>
    <row r="215" spans="1:8" s="3" customFormat="1">
      <c r="A215" s="175" t="s">
        <v>1702</v>
      </c>
      <c r="B215" s="251"/>
      <c r="C215" s="185"/>
      <c r="D215" s="252"/>
      <c r="E215" s="185"/>
      <c r="F215" s="253"/>
      <c r="G215" s="190">
        <f t="shared" si="1"/>
        <v>0</v>
      </c>
      <c r="H215" s="175"/>
    </row>
    <row r="216" spans="1:8" s="3" customFormat="1">
      <c r="A216" s="175" t="s">
        <v>1703</v>
      </c>
      <c r="B216" s="251"/>
      <c r="C216" s="185"/>
      <c r="D216" s="252"/>
      <c r="E216" s="185"/>
      <c r="F216" s="253"/>
      <c r="G216" s="190">
        <f t="shared" si="1"/>
        <v>0</v>
      </c>
      <c r="H216" s="175"/>
    </row>
    <row r="217" spans="1:8" s="3" customFormat="1">
      <c r="A217" s="175" t="s">
        <v>1704</v>
      </c>
      <c r="B217" s="251"/>
      <c r="C217" s="185"/>
      <c r="D217" s="252"/>
      <c r="E217" s="185"/>
      <c r="F217" s="253"/>
      <c r="G217" s="190">
        <f t="shared" si="1"/>
        <v>0</v>
      </c>
      <c r="H217" s="175"/>
    </row>
    <row r="218" spans="1:8" s="3" customFormat="1">
      <c r="A218" s="175"/>
      <c r="B218" s="251"/>
      <c r="C218" s="185"/>
      <c r="D218" s="252"/>
      <c r="E218" s="185"/>
      <c r="F218" s="253"/>
      <c r="G218" s="190">
        <f t="shared" si="1"/>
        <v>0</v>
      </c>
      <c r="H218" s="175"/>
    </row>
    <row r="219" spans="1:8" s="3" customFormat="1">
      <c r="A219" s="175"/>
      <c r="B219" s="251"/>
      <c r="C219" s="185"/>
      <c r="D219" s="252"/>
      <c r="E219" s="185"/>
      <c r="F219" s="253"/>
      <c r="G219" s="190">
        <f t="shared" si="1"/>
        <v>0</v>
      </c>
      <c r="H219" s="175"/>
    </row>
    <row r="220" spans="1:8" s="3" customFormat="1">
      <c r="A220" s="175"/>
      <c r="B220" s="251"/>
      <c r="C220" s="185"/>
      <c r="D220" s="252"/>
      <c r="E220" s="185"/>
      <c r="F220" s="253"/>
      <c r="G220" s="190">
        <f t="shared" si="1"/>
        <v>0</v>
      </c>
      <c r="H220" s="175"/>
    </row>
    <row r="221" spans="1:8" s="3" customFormat="1">
      <c r="A221" s="175"/>
      <c r="B221" s="251"/>
      <c r="C221" s="185"/>
      <c r="D221" s="252"/>
      <c r="E221" s="185"/>
      <c r="F221" s="253"/>
      <c r="G221" s="190">
        <f t="shared" si="1"/>
        <v>0</v>
      </c>
      <c r="H221" s="175"/>
    </row>
    <row r="222" spans="1:8" s="3" customFormat="1">
      <c r="A222" s="175"/>
      <c r="B222" s="251"/>
      <c r="C222" s="185"/>
      <c r="D222" s="252"/>
      <c r="E222" s="185"/>
      <c r="F222" s="253"/>
      <c r="G222" s="190">
        <f t="shared" si="1"/>
        <v>0</v>
      </c>
      <c r="H222" s="175"/>
    </row>
    <row r="223" spans="1:8" s="3" customFormat="1">
      <c r="A223" s="175"/>
      <c r="B223" s="251"/>
      <c r="C223" s="185"/>
      <c r="D223" s="252"/>
      <c r="E223" s="185"/>
      <c r="F223" s="253"/>
      <c r="G223" s="190">
        <f t="shared" si="1"/>
        <v>0</v>
      </c>
      <c r="H223" s="175"/>
    </row>
    <row r="224" spans="1:8">
      <c r="A224" s="7" t="s">
        <v>1698</v>
      </c>
      <c r="B224" s="189"/>
      <c r="C224" s="185"/>
      <c r="D224" s="186"/>
      <c r="E224" s="185"/>
      <c r="F224" s="191"/>
      <c r="G224" s="190">
        <f t="shared" si="1"/>
        <v>0</v>
      </c>
      <c r="H224" s="23"/>
    </row>
    <row r="225" spans="1:8">
      <c r="A225" s="23" t="s">
        <v>1694</v>
      </c>
      <c r="B225" s="189"/>
      <c r="C225" s="185"/>
      <c r="D225" s="186"/>
      <c r="E225" s="185"/>
      <c r="F225" s="191"/>
      <c r="G225" s="190">
        <f t="shared" si="1"/>
        <v>0</v>
      </c>
      <c r="H225" s="23"/>
    </row>
    <row r="226" spans="1:8">
      <c r="A226" s="23" t="s">
        <v>1695</v>
      </c>
      <c r="B226" s="189"/>
      <c r="C226" s="185"/>
      <c r="D226" s="186"/>
      <c r="E226" s="185"/>
      <c r="F226" s="191"/>
      <c r="G226" s="190">
        <f t="shared" si="1"/>
        <v>0</v>
      </c>
      <c r="H226" s="23"/>
    </row>
    <row r="227" spans="1:8">
      <c r="A227" s="23" t="s">
        <v>1696</v>
      </c>
      <c r="B227" s="189"/>
      <c r="C227" s="185"/>
      <c r="D227" s="186"/>
      <c r="E227" s="185"/>
      <c r="F227" s="191"/>
      <c r="G227" s="190">
        <f t="shared" si="1"/>
        <v>0</v>
      </c>
      <c r="H227" s="23"/>
    </row>
    <row r="228" spans="1:8">
      <c r="A228" s="23" t="s">
        <v>1697</v>
      </c>
      <c r="B228" s="189"/>
      <c r="C228" s="185"/>
      <c r="D228" s="186"/>
      <c r="E228" s="185"/>
      <c r="F228" s="191"/>
      <c r="G228" s="190">
        <f t="shared" si="1"/>
        <v>0</v>
      </c>
      <c r="H228" s="23"/>
    </row>
    <row r="229" spans="1:8">
      <c r="A229" s="23"/>
      <c r="B229" s="189"/>
      <c r="C229" s="185"/>
      <c r="D229" s="186"/>
      <c r="E229" s="185"/>
      <c r="F229" s="191"/>
      <c r="G229" s="190">
        <f t="shared" si="1"/>
        <v>0</v>
      </c>
      <c r="H229" s="23"/>
    </row>
    <row r="230" spans="1:8">
      <c r="A230" s="23"/>
      <c r="B230" s="189"/>
      <c r="C230" s="185"/>
      <c r="D230" s="186"/>
      <c r="E230" s="185"/>
      <c r="F230" s="191"/>
      <c r="G230" s="190">
        <f t="shared" si="1"/>
        <v>0</v>
      </c>
      <c r="H230" s="23"/>
    </row>
    <row r="231" spans="1:8">
      <c r="A231" s="23"/>
      <c r="B231" s="189"/>
      <c r="C231" s="185"/>
      <c r="D231" s="186"/>
      <c r="E231" s="185"/>
      <c r="F231" s="191"/>
      <c r="G231" s="190">
        <f t="shared" si="1"/>
        <v>0</v>
      </c>
      <c r="H231" s="23"/>
    </row>
    <row r="232" spans="1:8">
      <c r="A232" s="23"/>
      <c r="B232" s="189"/>
      <c r="C232" s="185"/>
      <c r="D232" s="186"/>
      <c r="E232" s="185"/>
      <c r="F232" s="191"/>
      <c r="G232" s="190">
        <f t="shared" si="1"/>
        <v>0</v>
      </c>
      <c r="H232" s="23"/>
    </row>
    <row r="233" spans="1:8">
      <c r="A233" s="7" t="s">
        <v>1731</v>
      </c>
      <c r="B233" s="189"/>
      <c r="C233" s="185"/>
      <c r="D233" s="186"/>
      <c r="E233" s="185"/>
      <c r="F233" s="191"/>
      <c r="G233" s="190">
        <f t="shared" si="1"/>
        <v>0</v>
      </c>
      <c r="H233" s="23"/>
    </row>
    <row r="234" spans="1:8">
      <c r="A234" s="23" t="s">
        <v>1358</v>
      </c>
      <c r="B234" s="189"/>
      <c r="C234" s="185"/>
      <c r="D234" s="186"/>
      <c r="E234" s="185"/>
      <c r="F234" s="191"/>
      <c r="G234" s="190">
        <f t="shared" si="1"/>
        <v>0</v>
      </c>
      <c r="H234" s="23"/>
    </row>
    <row r="235" spans="1:8">
      <c r="A235" s="23" t="s">
        <v>1732</v>
      </c>
      <c r="B235" s="189"/>
      <c r="C235" s="185"/>
      <c r="D235" s="186"/>
      <c r="E235" s="185"/>
      <c r="F235" s="191"/>
      <c r="G235" s="190">
        <f t="shared" si="1"/>
        <v>0</v>
      </c>
      <c r="H235" s="23"/>
    </row>
    <row r="236" spans="1:8">
      <c r="A236" s="23" t="s">
        <v>1733</v>
      </c>
      <c r="B236" s="189"/>
      <c r="C236" s="185"/>
      <c r="D236" s="186"/>
      <c r="E236" s="185"/>
      <c r="F236" s="191"/>
      <c r="G236" s="190">
        <f t="shared" si="1"/>
        <v>0</v>
      </c>
      <c r="H236" s="23"/>
    </row>
    <row r="237" spans="1:8">
      <c r="A237" s="23" t="s">
        <v>1734</v>
      </c>
      <c r="B237" s="189"/>
      <c r="C237" s="185"/>
      <c r="D237" s="186"/>
      <c r="E237" s="185"/>
      <c r="F237" s="191"/>
      <c r="G237" s="190">
        <f t="shared" si="1"/>
        <v>0</v>
      </c>
      <c r="H237" s="23"/>
    </row>
    <row r="238" spans="1:8">
      <c r="A238" s="23" t="s">
        <v>1357</v>
      </c>
      <c r="B238" s="189"/>
      <c r="C238" s="185"/>
      <c r="D238" s="186"/>
      <c r="E238" s="185"/>
      <c r="F238" s="191"/>
      <c r="G238" s="190">
        <f t="shared" si="1"/>
        <v>0</v>
      </c>
      <c r="H238" s="23"/>
    </row>
    <row r="239" spans="1:8">
      <c r="A239" s="23" t="s">
        <v>1360</v>
      </c>
      <c r="B239" s="189"/>
      <c r="C239" s="185"/>
      <c r="D239" s="186"/>
      <c r="E239" s="185"/>
      <c r="F239" s="191"/>
      <c r="G239" s="190">
        <f t="shared" si="1"/>
        <v>0</v>
      </c>
      <c r="H239" s="23"/>
    </row>
    <row r="240" spans="1:8">
      <c r="A240" s="23" t="s">
        <v>1735</v>
      </c>
      <c r="B240" s="189"/>
      <c r="C240" s="185"/>
      <c r="D240" s="186"/>
      <c r="E240" s="185"/>
      <c r="F240" s="191"/>
      <c r="G240" s="190">
        <f t="shared" si="1"/>
        <v>0</v>
      </c>
      <c r="H240" s="23"/>
    </row>
    <row r="241" spans="1:8">
      <c r="A241" s="23" t="s">
        <v>1359</v>
      </c>
      <c r="B241" s="189"/>
      <c r="C241" s="185"/>
      <c r="D241" s="186"/>
      <c r="E241" s="185"/>
      <c r="F241" s="191"/>
      <c r="G241" s="190">
        <f t="shared" si="1"/>
        <v>0</v>
      </c>
      <c r="H241" s="23"/>
    </row>
    <row r="242" spans="1:8">
      <c r="A242" s="23" t="s">
        <v>1736</v>
      </c>
      <c r="B242" s="189"/>
      <c r="C242" s="185"/>
      <c r="D242" s="186"/>
      <c r="E242" s="185"/>
      <c r="F242" s="191"/>
      <c r="G242" s="190">
        <f t="shared" si="1"/>
        <v>0</v>
      </c>
      <c r="H242" s="23"/>
    </row>
    <row r="243" spans="1:8">
      <c r="A243" s="23" t="s">
        <v>1737</v>
      </c>
      <c r="B243" s="189"/>
      <c r="C243" s="185"/>
      <c r="D243" s="186"/>
      <c r="E243" s="185"/>
      <c r="F243" s="191"/>
      <c r="G243" s="190">
        <f t="shared" si="1"/>
        <v>0</v>
      </c>
      <c r="H243" s="23"/>
    </row>
    <row r="244" spans="1:8">
      <c r="A244" s="23" t="s">
        <v>1364</v>
      </c>
      <c r="B244" s="189"/>
      <c r="C244" s="185"/>
      <c r="D244" s="186"/>
      <c r="E244" s="185"/>
      <c r="F244" s="191"/>
      <c r="G244" s="190">
        <f t="shared" si="1"/>
        <v>0</v>
      </c>
      <c r="H244" s="23"/>
    </row>
    <row r="245" spans="1:8">
      <c r="A245" s="23"/>
      <c r="B245" s="189"/>
      <c r="C245" s="185"/>
      <c r="D245" s="186"/>
      <c r="E245" s="185"/>
      <c r="F245" s="191"/>
      <c r="G245" s="190">
        <f t="shared" si="1"/>
        <v>0</v>
      </c>
      <c r="H245" s="23"/>
    </row>
    <row r="246" spans="1:8">
      <c r="A246" s="23"/>
      <c r="B246" s="189"/>
      <c r="C246" s="185"/>
      <c r="D246" s="186"/>
      <c r="E246" s="185"/>
      <c r="F246" s="191"/>
      <c r="G246" s="190">
        <f t="shared" si="1"/>
        <v>0</v>
      </c>
      <c r="H246" s="23"/>
    </row>
    <row r="247" spans="1:8">
      <c r="A247" s="23"/>
      <c r="B247" s="189"/>
      <c r="C247" s="185"/>
      <c r="D247" s="186"/>
      <c r="E247" s="185"/>
      <c r="F247" s="191"/>
      <c r="G247" s="190">
        <f t="shared" si="1"/>
        <v>0</v>
      </c>
      <c r="H247" s="23"/>
    </row>
    <row r="248" spans="1:8">
      <c r="A248" s="23"/>
      <c r="B248" s="189"/>
      <c r="C248" s="185"/>
      <c r="D248" s="186"/>
      <c r="E248" s="185"/>
      <c r="F248" s="191"/>
      <c r="G248" s="190">
        <f t="shared" si="1"/>
        <v>0</v>
      </c>
      <c r="H248" s="23"/>
    </row>
    <row r="249" spans="1:8">
      <c r="A249" s="23" t="s">
        <v>807</v>
      </c>
      <c r="B249" s="189"/>
      <c r="C249" s="185"/>
      <c r="D249" s="186"/>
      <c r="E249" s="185"/>
      <c r="F249" s="191"/>
      <c r="G249" s="190">
        <f t="shared" si="1"/>
        <v>0</v>
      </c>
      <c r="H249" s="23"/>
    </row>
    <row r="250" spans="1:8">
      <c r="A250" s="23" t="s">
        <v>1755</v>
      </c>
      <c r="B250" s="189"/>
      <c r="C250" s="185"/>
      <c r="D250" s="186"/>
      <c r="E250" s="185"/>
      <c r="F250" s="191"/>
      <c r="G250" s="190">
        <f t="shared" si="1"/>
        <v>0</v>
      </c>
      <c r="H250" s="23"/>
    </row>
    <row r="251" spans="1:8">
      <c r="A251" s="23" t="s">
        <v>1756</v>
      </c>
      <c r="B251" s="189"/>
      <c r="C251" s="185"/>
      <c r="D251" s="186"/>
      <c r="E251" s="185"/>
      <c r="F251" s="191"/>
      <c r="G251" s="190">
        <f t="shared" si="1"/>
        <v>0</v>
      </c>
      <c r="H251" s="23"/>
    </row>
    <row r="252" spans="1:8">
      <c r="A252" s="23" t="s">
        <v>1757</v>
      </c>
      <c r="B252" s="189"/>
      <c r="C252" s="185"/>
      <c r="D252" s="186"/>
      <c r="E252" s="185"/>
      <c r="F252" s="191"/>
      <c r="G252" s="190">
        <f t="shared" si="1"/>
        <v>0</v>
      </c>
      <c r="H252" s="23"/>
    </row>
    <row r="253" spans="1:8">
      <c r="A253" s="23" t="s">
        <v>1758</v>
      </c>
      <c r="B253" s="189"/>
      <c r="C253" s="185"/>
      <c r="D253" s="186"/>
      <c r="E253" s="185"/>
      <c r="F253" s="191"/>
      <c r="G253" s="190">
        <f t="shared" si="1"/>
        <v>0</v>
      </c>
      <c r="H253" s="23"/>
    </row>
    <row r="254" spans="1:8">
      <c r="A254" s="23" t="s">
        <v>1759</v>
      </c>
      <c r="B254" s="189"/>
      <c r="C254" s="185"/>
      <c r="D254" s="186"/>
      <c r="E254" s="185"/>
      <c r="F254" s="191"/>
      <c r="G254" s="190">
        <f t="shared" si="1"/>
        <v>0</v>
      </c>
      <c r="H254" s="23"/>
    </row>
    <row r="255" spans="1:8" s="173" customFormat="1">
      <c r="A255" s="175" t="s">
        <v>318</v>
      </c>
      <c r="B255" s="189"/>
      <c r="C255" s="185"/>
      <c r="D255" s="186"/>
      <c r="E255" s="185"/>
      <c r="F255" s="191"/>
      <c r="G255" s="190">
        <f t="shared" si="1"/>
        <v>0</v>
      </c>
      <c r="H255" s="23"/>
    </row>
    <row r="256" spans="1:8" s="173" customFormat="1">
      <c r="A256" s="175" t="s">
        <v>1760</v>
      </c>
      <c r="B256" s="189"/>
      <c r="C256" s="185"/>
      <c r="D256" s="186"/>
      <c r="E256" s="185"/>
      <c r="F256" s="191"/>
      <c r="G256" s="190">
        <f t="shared" si="1"/>
        <v>0</v>
      </c>
      <c r="H256" s="23"/>
    </row>
    <row r="257" spans="1:8" s="173" customFormat="1">
      <c r="A257" s="175"/>
      <c r="B257" s="189"/>
      <c r="C257" s="185"/>
      <c r="D257" s="186"/>
      <c r="E257" s="185"/>
      <c r="F257" s="191"/>
      <c r="G257" s="190">
        <f t="shared" si="1"/>
        <v>0</v>
      </c>
      <c r="H257" s="23"/>
    </row>
    <row r="258" spans="1:8" s="173" customFormat="1">
      <c r="A258" s="175"/>
      <c r="B258" s="189"/>
      <c r="C258" s="185"/>
      <c r="D258" s="186"/>
      <c r="E258" s="185"/>
      <c r="F258" s="191"/>
      <c r="G258" s="190">
        <f t="shared" ref="G258:G266" si="2">F258*E258</f>
        <v>0</v>
      </c>
      <c r="H258" s="23"/>
    </row>
    <row r="259" spans="1:8" s="173" customFormat="1">
      <c r="A259" s="175"/>
      <c r="B259" s="189"/>
      <c r="C259" s="185"/>
      <c r="D259" s="186"/>
      <c r="E259" s="185"/>
      <c r="F259" s="191"/>
      <c r="G259" s="190">
        <f t="shared" si="2"/>
        <v>0</v>
      </c>
      <c r="H259" s="23"/>
    </row>
    <row r="260" spans="1:8">
      <c r="A260" s="7" t="s">
        <v>707</v>
      </c>
      <c r="B260" s="189"/>
      <c r="C260" s="185"/>
      <c r="D260" s="186"/>
      <c r="E260" s="185"/>
      <c r="F260" s="191"/>
      <c r="G260" s="190">
        <f t="shared" si="2"/>
        <v>0</v>
      </c>
      <c r="H260" s="23"/>
    </row>
    <row r="261" spans="1:8">
      <c r="A261" s="23" t="s">
        <v>1361</v>
      </c>
      <c r="B261" s="189"/>
      <c r="C261" s="185"/>
      <c r="D261" s="186"/>
      <c r="E261" s="185"/>
      <c r="F261" s="191"/>
      <c r="G261" s="190">
        <f t="shared" si="2"/>
        <v>0</v>
      </c>
      <c r="H261" s="23"/>
    </row>
    <row r="262" spans="1:8">
      <c r="A262" s="23" t="s">
        <v>1362</v>
      </c>
      <c r="B262" s="189"/>
      <c r="C262" s="185"/>
      <c r="D262" s="186"/>
      <c r="E262" s="185"/>
      <c r="F262" s="191"/>
      <c r="G262" s="190">
        <f t="shared" si="2"/>
        <v>0</v>
      </c>
      <c r="H262" s="23"/>
    </row>
    <row r="263" spans="1:8">
      <c r="A263" s="23" t="s">
        <v>1363</v>
      </c>
      <c r="B263" s="189"/>
      <c r="C263" s="185"/>
      <c r="D263" s="186"/>
      <c r="E263" s="185"/>
      <c r="F263" s="191"/>
      <c r="G263" s="190">
        <f t="shared" si="2"/>
        <v>0</v>
      </c>
      <c r="H263" s="23"/>
    </row>
    <row r="264" spans="1:8">
      <c r="A264" s="23"/>
      <c r="B264" s="189"/>
      <c r="C264" s="185"/>
      <c r="D264" s="186"/>
      <c r="E264" s="185"/>
      <c r="F264" s="191"/>
      <c r="G264" s="190">
        <f t="shared" si="2"/>
        <v>0</v>
      </c>
      <c r="H264" s="23"/>
    </row>
    <row r="265" spans="1:8">
      <c r="A265" s="23"/>
      <c r="B265" s="189"/>
      <c r="C265" s="185"/>
      <c r="D265" s="186"/>
      <c r="E265" s="185"/>
      <c r="F265" s="191"/>
      <c r="G265" s="190">
        <f t="shared" si="2"/>
        <v>0</v>
      </c>
      <c r="H265" s="23"/>
    </row>
    <row r="266" spans="1:8">
      <c r="A266" s="23"/>
      <c r="B266" s="189"/>
      <c r="C266" s="185"/>
      <c r="D266" s="186"/>
      <c r="E266" s="185"/>
      <c r="F266" s="191"/>
      <c r="G266" s="190">
        <f t="shared" si="2"/>
        <v>0</v>
      </c>
      <c r="H266" s="2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1"/>
  <sheetViews>
    <sheetView workbookViewId="0">
      <selection activeCell="E22" sqref="E22"/>
    </sheetView>
  </sheetViews>
  <sheetFormatPr defaultRowHeight="15.75"/>
  <cols>
    <col min="1" max="1" width="17.125" customWidth="1"/>
    <col min="2" max="2" width="19.875" customWidth="1"/>
    <col min="3" max="3" width="19.25" customWidth="1"/>
    <col min="4" max="4" width="19" customWidth="1"/>
    <col min="5" max="5" width="20.75" customWidth="1"/>
    <col min="6" max="6" width="20.625" customWidth="1"/>
    <col min="7" max="7" width="21.625" customWidth="1"/>
    <col min="8" max="8" width="22.25" customWidth="1"/>
  </cols>
  <sheetData>
    <row r="1" spans="1:8" s="197" customFormat="1">
      <c r="A1" s="197" t="s">
        <v>969</v>
      </c>
    </row>
    <row r="2" spans="1:8" s="2" customFormat="1" ht="21">
      <c r="A2" s="2" t="s">
        <v>1779</v>
      </c>
    </row>
    <row r="3" spans="1:8" s="2" customFormat="1" ht="21" customHeight="1">
      <c r="A3" s="3" t="s">
        <v>1366</v>
      </c>
    </row>
    <row r="6" spans="1:8" s="129" customFormat="1">
      <c r="A6" s="7"/>
      <c r="B6" s="7" t="s">
        <v>1785</v>
      </c>
      <c r="C6" s="7" t="s">
        <v>1786</v>
      </c>
      <c r="D6" s="7" t="s">
        <v>1787</v>
      </c>
      <c r="E6" s="7" t="s">
        <v>1788</v>
      </c>
      <c r="F6" s="7" t="s">
        <v>1789</v>
      </c>
      <c r="G6" s="7" t="s">
        <v>1790</v>
      </c>
      <c r="H6" s="7" t="s">
        <v>1791</v>
      </c>
    </row>
    <row r="7" spans="1:8">
      <c r="A7" s="7" t="s">
        <v>1780</v>
      </c>
      <c r="B7" s="23"/>
      <c r="C7" s="23"/>
      <c r="D7" s="23"/>
      <c r="E7" s="23"/>
      <c r="F7" s="23"/>
      <c r="G7" s="23"/>
      <c r="H7" s="23"/>
    </row>
    <row r="8" spans="1:8">
      <c r="A8" s="7" t="s">
        <v>1781</v>
      </c>
      <c r="B8" s="23"/>
      <c r="C8" s="23"/>
      <c r="D8" s="23"/>
      <c r="E8" s="23"/>
      <c r="F8" s="23"/>
      <c r="G8" s="23"/>
      <c r="H8" s="23"/>
    </row>
    <row r="9" spans="1:8">
      <c r="A9" s="7" t="s">
        <v>1782</v>
      </c>
      <c r="B9" s="23"/>
      <c r="C9" s="23"/>
      <c r="D9" s="23"/>
      <c r="E9" s="23"/>
      <c r="F9" s="23"/>
      <c r="G9" s="23"/>
      <c r="H9" s="23"/>
    </row>
    <row r="10" spans="1:8">
      <c r="A10" s="7" t="s">
        <v>1783</v>
      </c>
      <c r="B10" s="23"/>
      <c r="C10" s="23"/>
      <c r="D10" s="23"/>
      <c r="E10" s="23"/>
      <c r="F10" s="23"/>
      <c r="G10" s="23"/>
      <c r="H10" s="23"/>
    </row>
    <row r="11" spans="1:8" s="197" customFormat="1">
      <c r="A11" s="7" t="s">
        <v>1800</v>
      </c>
      <c r="B11" s="23"/>
      <c r="C11" s="23"/>
      <c r="D11" s="23"/>
      <c r="E11" s="23"/>
      <c r="F11" s="23"/>
      <c r="G11" s="23"/>
      <c r="H11" s="23"/>
    </row>
    <row r="12" spans="1:8">
      <c r="A12" s="7" t="s">
        <v>1784</v>
      </c>
      <c r="B12" s="23"/>
      <c r="C12" s="23"/>
      <c r="D12" s="23"/>
      <c r="E12" s="23"/>
      <c r="F12" s="23"/>
      <c r="G12" s="23"/>
      <c r="H12" s="23"/>
    </row>
    <row r="13" spans="1:8" s="197" customFormat="1">
      <c r="A13" s="7" t="s">
        <v>1811</v>
      </c>
      <c r="B13" s="23"/>
      <c r="C13" s="23"/>
      <c r="D13" s="23"/>
      <c r="E13" s="23"/>
      <c r="F13" s="23"/>
      <c r="G13" s="23"/>
      <c r="H13" s="23"/>
    </row>
    <row r="14" spans="1:8">
      <c r="A14" s="7" t="s">
        <v>1693</v>
      </c>
      <c r="B14" s="23"/>
      <c r="C14" s="23"/>
      <c r="D14" s="23"/>
      <c r="E14" s="23"/>
      <c r="F14" s="23"/>
      <c r="G14" s="23"/>
      <c r="H14" s="23"/>
    </row>
    <row r="18" spans="1:8" s="129" customFormat="1">
      <c r="A18" s="129" t="s">
        <v>1792</v>
      </c>
      <c r="B18" s="129" t="s">
        <v>1799</v>
      </c>
      <c r="C18" s="129" t="s">
        <v>1782</v>
      </c>
      <c r="D18" s="129" t="s">
        <v>1783</v>
      </c>
      <c r="E18" s="129" t="s">
        <v>1800</v>
      </c>
      <c r="F18" s="129" t="s">
        <v>1784</v>
      </c>
      <c r="G18" s="129" t="s">
        <v>1811</v>
      </c>
      <c r="H18" s="129" t="s">
        <v>1693</v>
      </c>
    </row>
    <row r="19" spans="1:8">
      <c r="A19" t="s">
        <v>1793</v>
      </c>
      <c r="B19" t="s">
        <v>1797</v>
      </c>
      <c r="C19" t="s">
        <v>1803</v>
      </c>
      <c r="D19" t="s">
        <v>1818</v>
      </c>
      <c r="E19" t="s">
        <v>1802</v>
      </c>
      <c r="F19" t="s">
        <v>1816</v>
      </c>
      <c r="G19" t="s">
        <v>1828</v>
      </c>
      <c r="H19" t="s">
        <v>1808</v>
      </c>
    </row>
    <row r="20" spans="1:8">
      <c r="A20" t="s">
        <v>1794</v>
      </c>
      <c r="B20" t="s">
        <v>1798</v>
      </c>
      <c r="C20" t="s">
        <v>1804</v>
      </c>
      <c r="D20" t="s">
        <v>1711</v>
      </c>
      <c r="E20" t="s">
        <v>1683</v>
      </c>
      <c r="F20" t="s">
        <v>1817</v>
      </c>
      <c r="G20" t="s">
        <v>1829</v>
      </c>
      <c r="H20" t="s">
        <v>1704</v>
      </c>
    </row>
    <row r="21" spans="1:8">
      <c r="A21" t="s">
        <v>1368</v>
      </c>
      <c r="B21" t="s">
        <v>1801</v>
      </c>
      <c r="C21" t="s">
        <v>1805</v>
      </c>
      <c r="D21" t="s">
        <v>1832</v>
      </c>
      <c r="E21" t="s">
        <v>1821</v>
      </c>
      <c r="F21" t="s">
        <v>1806</v>
      </c>
      <c r="G21" t="s">
        <v>1684</v>
      </c>
      <c r="H21" t="s">
        <v>1812</v>
      </c>
    </row>
    <row r="22" spans="1:8">
      <c r="A22" t="s">
        <v>1795</v>
      </c>
      <c r="B22" t="s">
        <v>1328</v>
      </c>
      <c r="C22" t="s">
        <v>1806</v>
      </c>
      <c r="F22" t="s">
        <v>1747</v>
      </c>
      <c r="H22" t="s">
        <v>1701</v>
      </c>
    </row>
    <row r="23" spans="1:8">
      <c r="A23" t="s">
        <v>1796</v>
      </c>
      <c r="B23" t="s">
        <v>1815</v>
      </c>
      <c r="C23" t="s">
        <v>1807</v>
      </c>
      <c r="F23" t="s">
        <v>1819</v>
      </c>
      <c r="H23" t="s">
        <v>1694</v>
      </c>
    </row>
    <row r="24" spans="1:8">
      <c r="A24" t="s">
        <v>1809</v>
      </c>
      <c r="B24" t="s">
        <v>1682</v>
      </c>
      <c r="C24" t="s">
        <v>1820</v>
      </c>
      <c r="F24" t="s">
        <v>1824</v>
      </c>
      <c r="H24" t="s">
        <v>1813</v>
      </c>
    </row>
    <row r="25" spans="1:8">
      <c r="A25" t="s">
        <v>1810</v>
      </c>
      <c r="C25" t="s">
        <v>1822</v>
      </c>
      <c r="F25" t="s">
        <v>1340</v>
      </c>
      <c r="H25" t="s">
        <v>1814</v>
      </c>
    </row>
    <row r="26" spans="1:8">
      <c r="C26" t="s">
        <v>1823</v>
      </c>
      <c r="F26" t="s">
        <v>1825</v>
      </c>
    </row>
    <row r="27" spans="1:8">
      <c r="C27" t="s">
        <v>1831</v>
      </c>
      <c r="F27" t="s">
        <v>1826</v>
      </c>
    </row>
    <row r="28" spans="1:8">
      <c r="F28" t="s">
        <v>1827</v>
      </c>
    </row>
    <row r="31" spans="1:8">
      <c r="A31" s="129" t="s">
        <v>1830</v>
      </c>
    </row>
  </sheetData>
  <pageMargins left="0.7" right="0.7" top="0.75" bottom="0.75" header="0.3" footer="0.3"/>
  <pageSetup paperSize="9" scale="75" fitToHeight="0"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99"/>
  <sheetViews>
    <sheetView topLeftCell="A25" workbookViewId="0">
      <selection activeCell="A3" sqref="A3"/>
    </sheetView>
  </sheetViews>
  <sheetFormatPr defaultColWidth="11" defaultRowHeight="15.75"/>
  <cols>
    <col min="1" max="1" width="27.125" customWidth="1"/>
    <col min="2" max="2" width="27.125" style="194" customWidth="1"/>
    <col min="3" max="3" width="27.125" customWidth="1"/>
    <col min="4" max="4" width="22.625" customWidth="1"/>
    <col min="5" max="5" width="98.875" customWidth="1"/>
  </cols>
  <sheetData>
    <row r="1" spans="1:5" s="194" customFormat="1">
      <c r="A1" s="194" t="s">
        <v>969</v>
      </c>
    </row>
    <row r="2" spans="1:5" s="197" customFormat="1">
      <c r="A2" s="197" t="s">
        <v>1627</v>
      </c>
    </row>
    <row r="3" spans="1:5" s="2" customFormat="1" ht="21">
      <c r="A3" s="2" t="s">
        <v>1419</v>
      </c>
    </row>
    <row r="5" spans="1:5" s="129" customFormat="1">
      <c r="A5" s="129" t="s">
        <v>1310</v>
      </c>
      <c r="B5" s="129" t="s">
        <v>1430</v>
      </c>
      <c r="C5" s="129" t="s">
        <v>1420</v>
      </c>
      <c r="D5" s="129" t="s">
        <v>1421</v>
      </c>
      <c r="E5" s="129" t="s">
        <v>1422</v>
      </c>
    </row>
    <row r="6" spans="1:5" s="129" customFormat="1"/>
    <row r="7" spans="1:5" s="129" customFormat="1">
      <c r="A7" s="129" t="s">
        <v>1509</v>
      </c>
    </row>
    <row r="8" spans="1:5" s="3" customFormat="1">
      <c r="A8" s="3" t="s">
        <v>1510</v>
      </c>
      <c r="C8" s="3">
        <v>5</v>
      </c>
      <c r="E8" s="3" t="s">
        <v>1511</v>
      </c>
    </row>
    <row r="9" spans="1:5" s="3" customFormat="1">
      <c r="A9" s="3" t="s">
        <v>1512</v>
      </c>
      <c r="C9" s="3">
        <v>1</v>
      </c>
    </row>
    <row r="10" spans="1:5" s="3" customFormat="1">
      <c r="A10" s="3" t="s">
        <v>1513</v>
      </c>
      <c r="C10" s="3">
        <v>1</v>
      </c>
      <c r="E10" s="3" t="s">
        <v>1514</v>
      </c>
    </row>
    <row r="11" spans="1:5" s="3" customFormat="1">
      <c r="A11" s="3" t="s">
        <v>1515</v>
      </c>
      <c r="C11" s="3">
        <v>1</v>
      </c>
      <c r="E11" s="3" t="s">
        <v>1516</v>
      </c>
    </row>
    <row r="12" spans="1:5" s="3" customFormat="1">
      <c r="A12" s="3" t="s">
        <v>1517</v>
      </c>
      <c r="E12" s="3" t="s">
        <v>1518</v>
      </c>
    </row>
    <row r="13" spans="1:5" s="3" customFormat="1">
      <c r="A13" s="3" t="s">
        <v>1519</v>
      </c>
      <c r="C13" s="3">
        <v>1</v>
      </c>
    </row>
    <row r="14" spans="1:5" s="3" customFormat="1">
      <c r="A14" s="3" t="s">
        <v>1520</v>
      </c>
      <c r="C14" s="3">
        <v>1</v>
      </c>
    </row>
    <row r="15" spans="1:5" s="3" customFormat="1">
      <c r="A15" s="3" t="s">
        <v>1521</v>
      </c>
      <c r="C15" s="3" t="s">
        <v>1522</v>
      </c>
    </row>
    <row r="16" spans="1:5" s="3" customFormat="1">
      <c r="A16" s="3" t="s">
        <v>1523</v>
      </c>
      <c r="E16" s="3" t="s">
        <v>1524</v>
      </c>
    </row>
    <row r="17" spans="1:5" s="3" customFormat="1">
      <c r="A17" s="3" t="s">
        <v>1423</v>
      </c>
      <c r="E17" s="3" t="s">
        <v>1424</v>
      </c>
    </row>
    <row r="18" spans="1:5" s="3" customFormat="1">
      <c r="A18" s="3" t="s">
        <v>1525</v>
      </c>
    </row>
    <row r="19" spans="1:5" s="3" customFormat="1">
      <c r="A19" s="3" t="s">
        <v>1526</v>
      </c>
      <c r="C19" s="3">
        <v>20</v>
      </c>
    </row>
    <row r="20" spans="1:5" s="3" customFormat="1">
      <c r="A20" s="3" t="s">
        <v>1428</v>
      </c>
      <c r="C20" s="3">
        <v>2</v>
      </c>
      <c r="E20" s="3" t="s">
        <v>1429</v>
      </c>
    </row>
    <row r="21" spans="1:5" s="3" customFormat="1">
      <c r="A21" s="3" t="s">
        <v>1527</v>
      </c>
      <c r="C21" s="3">
        <v>1</v>
      </c>
    </row>
    <row r="22" spans="1:5" s="3" customFormat="1">
      <c r="A22" s="3" t="s">
        <v>1528</v>
      </c>
      <c r="C22" s="3">
        <v>5</v>
      </c>
    </row>
    <row r="23" spans="1:5" s="3" customFormat="1">
      <c r="A23" s="3" t="s">
        <v>1529</v>
      </c>
      <c r="C23" s="3">
        <v>20</v>
      </c>
    </row>
    <row r="24" spans="1:5" s="3" customFormat="1">
      <c r="A24" s="3" t="s">
        <v>1530</v>
      </c>
      <c r="C24" s="3">
        <v>5</v>
      </c>
    </row>
    <row r="25" spans="1:5" s="3" customFormat="1">
      <c r="A25" s="3" t="s">
        <v>1531</v>
      </c>
      <c r="C25" s="3">
        <v>1</v>
      </c>
    </row>
    <row r="26" spans="1:5" s="3" customFormat="1">
      <c r="A26" s="3" t="s">
        <v>1532</v>
      </c>
      <c r="C26" s="3">
        <v>1</v>
      </c>
    </row>
    <row r="27" spans="1:5" s="3" customFormat="1">
      <c r="A27" s="3" t="s">
        <v>1533</v>
      </c>
      <c r="C27" s="3">
        <v>1</v>
      </c>
      <c r="E27" s="3" t="s">
        <v>1534</v>
      </c>
    </row>
    <row r="28" spans="1:5" s="3" customFormat="1">
      <c r="A28" s="3" t="s">
        <v>1535</v>
      </c>
      <c r="C28" s="3">
        <v>1</v>
      </c>
      <c r="E28" s="3" t="s">
        <v>1534</v>
      </c>
    </row>
    <row r="29" spans="1:5" s="3" customFormat="1">
      <c r="A29" s="3" t="s">
        <v>1536</v>
      </c>
      <c r="C29" s="3">
        <v>1</v>
      </c>
      <c r="E29" s="3" t="s">
        <v>1534</v>
      </c>
    </row>
    <row r="30" spans="1:5" s="3" customFormat="1">
      <c r="A30" s="3" t="s">
        <v>1537</v>
      </c>
      <c r="C30" s="3">
        <v>5</v>
      </c>
    </row>
    <row r="31" spans="1:5" s="3" customFormat="1">
      <c r="A31" s="3" t="s">
        <v>1538</v>
      </c>
    </row>
    <row r="32" spans="1:5" s="3" customFormat="1"/>
    <row r="33" spans="1:5" s="3" customFormat="1"/>
    <row r="34" spans="1:5" s="3" customFormat="1">
      <c r="A34" s="129" t="s">
        <v>1539</v>
      </c>
    </row>
    <row r="35" spans="1:5" s="3" customFormat="1">
      <c r="A35" s="129" t="s">
        <v>1540</v>
      </c>
    </row>
    <row r="36" spans="1:5" s="3" customFormat="1">
      <c r="A36" s="3" t="s">
        <v>1541</v>
      </c>
      <c r="C36" s="3">
        <v>20</v>
      </c>
      <c r="E36" s="3" t="s">
        <v>1425</v>
      </c>
    </row>
    <row r="37" spans="1:5" s="3" customFormat="1">
      <c r="A37" s="3" t="s">
        <v>1542</v>
      </c>
      <c r="C37" s="3">
        <v>20</v>
      </c>
      <c r="E37" s="3" t="s">
        <v>1543</v>
      </c>
    </row>
    <row r="38" spans="1:5" s="3" customFormat="1">
      <c r="A38" s="3" t="s">
        <v>1426</v>
      </c>
      <c r="C38" s="3">
        <v>20</v>
      </c>
      <c r="E38" s="3" t="s">
        <v>1427</v>
      </c>
    </row>
    <row r="39" spans="1:5" s="3" customFormat="1">
      <c r="A39" s="3" t="s">
        <v>1544</v>
      </c>
      <c r="C39" s="3">
        <v>24</v>
      </c>
      <c r="E39" s="3" t="s">
        <v>1545</v>
      </c>
    </row>
    <row r="40" spans="1:5" s="3" customFormat="1">
      <c r="A40" s="3" t="s">
        <v>1546</v>
      </c>
      <c r="C40" s="3">
        <v>12</v>
      </c>
      <c r="E40" s="3" t="s">
        <v>1547</v>
      </c>
    </row>
    <row r="41" spans="1:5" s="3" customFormat="1">
      <c r="A41" s="3" t="s">
        <v>1548</v>
      </c>
      <c r="C41" s="3">
        <v>5</v>
      </c>
      <c r="E41" s="3" t="s">
        <v>1549</v>
      </c>
    </row>
    <row r="42" spans="1:5" s="3" customFormat="1"/>
    <row r="43" spans="1:5" s="3" customFormat="1">
      <c r="A43" s="129" t="s">
        <v>1550</v>
      </c>
    </row>
    <row r="44" spans="1:5" s="3" customFormat="1">
      <c r="A44" s="3" t="s">
        <v>1551</v>
      </c>
      <c r="B44" s="3" t="s">
        <v>1431</v>
      </c>
      <c r="E44" s="3" t="s">
        <v>1552</v>
      </c>
    </row>
    <row r="45" spans="1:5" s="3" customFormat="1">
      <c r="A45" s="3" t="s">
        <v>1553</v>
      </c>
      <c r="E45" s="3" t="s">
        <v>1554</v>
      </c>
    </row>
    <row r="46" spans="1:5" s="3" customFormat="1"/>
    <row r="47" spans="1:5" s="3" customFormat="1">
      <c r="A47" s="129" t="s">
        <v>1555</v>
      </c>
    </row>
    <row r="48" spans="1:5" s="3" customFormat="1">
      <c r="A48" s="3" t="s">
        <v>1556</v>
      </c>
      <c r="C48" s="3">
        <v>5</v>
      </c>
    </row>
    <row r="49" spans="1:5" s="3" customFormat="1">
      <c r="A49" s="3" t="s">
        <v>1557</v>
      </c>
      <c r="C49" s="3">
        <v>1</v>
      </c>
    </row>
    <row r="50" spans="1:5" s="3" customFormat="1">
      <c r="A50" s="3" t="s">
        <v>1558</v>
      </c>
      <c r="C50" s="3">
        <v>2</v>
      </c>
      <c r="E50" s="3" t="s">
        <v>1559</v>
      </c>
    </row>
    <row r="51" spans="1:5">
      <c r="A51" s="3" t="s">
        <v>1560</v>
      </c>
      <c r="C51" s="3">
        <v>2</v>
      </c>
      <c r="E51" t="s">
        <v>1561</v>
      </c>
    </row>
    <row r="52" spans="1:5">
      <c r="A52" s="3" t="s">
        <v>1562</v>
      </c>
      <c r="E52" t="s">
        <v>1563</v>
      </c>
    </row>
    <row r="54" spans="1:5">
      <c r="A54" s="129" t="s">
        <v>1564</v>
      </c>
    </row>
    <row r="55" spans="1:5">
      <c r="A55" t="s">
        <v>1565</v>
      </c>
      <c r="E55" t="s">
        <v>1566</v>
      </c>
    </row>
    <row r="56" spans="1:5">
      <c r="A56" t="s">
        <v>1567</v>
      </c>
      <c r="E56" t="s">
        <v>1568</v>
      </c>
    </row>
    <row r="58" spans="1:5">
      <c r="A58" s="129" t="s">
        <v>1569</v>
      </c>
    </row>
    <row r="59" spans="1:5">
      <c r="A59" t="s">
        <v>1570</v>
      </c>
      <c r="C59">
        <v>20</v>
      </c>
    </row>
    <row r="60" spans="1:5">
      <c r="A60" t="s">
        <v>1571</v>
      </c>
      <c r="C60">
        <v>30</v>
      </c>
      <c r="E60" t="s">
        <v>1572</v>
      </c>
    </row>
    <row r="61" spans="1:5">
      <c r="A61" t="s">
        <v>1573</v>
      </c>
      <c r="C61">
        <v>10</v>
      </c>
      <c r="E61" t="s">
        <v>1574</v>
      </c>
    </row>
    <row r="62" spans="1:5">
      <c r="A62" t="s">
        <v>1575</v>
      </c>
      <c r="C62">
        <v>12</v>
      </c>
      <c r="E62" t="s">
        <v>1576</v>
      </c>
    </row>
    <row r="63" spans="1:5">
      <c r="A63" t="s">
        <v>1577</v>
      </c>
      <c r="E63" t="s">
        <v>1578</v>
      </c>
    </row>
    <row r="64" spans="1:5">
      <c r="A64" t="s">
        <v>1579</v>
      </c>
      <c r="C64">
        <v>50</v>
      </c>
      <c r="E64" t="s">
        <v>1580</v>
      </c>
    </row>
    <row r="65" spans="1:5">
      <c r="A65" t="s">
        <v>1581</v>
      </c>
      <c r="E65" t="s">
        <v>1582</v>
      </c>
    </row>
    <row r="66" spans="1:5">
      <c r="A66" t="s">
        <v>1583</v>
      </c>
      <c r="E66" t="s">
        <v>1584</v>
      </c>
    </row>
    <row r="67" spans="1:5">
      <c r="A67" t="s">
        <v>1585</v>
      </c>
      <c r="C67">
        <v>30</v>
      </c>
      <c r="E67" t="s">
        <v>1586</v>
      </c>
    </row>
    <row r="69" spans="1:5">
      <c r="A69" s="129" t="s">
        <v>1587</v>
      </c>
    </row>
    <row r="70" spans="1:5">
      <c r="A70" t="s">
        <v>1588</v>
      </c>
      <c r="C70">
        <v>40</v>
      </c>
      <c r="E70" t="s">
        <v>1589</v>
      </c>
    </row>
    <row r="71" spans="1:5">
      <c r="A71" t="s">
        <v>1590</v>
      </c>
      <c r="C71">
        <v>40</v>
      </c>
      <c r="E71" t="s">
        <v>1591</v>
      </c>
    </row>
    <row r="72" spans="1:5">
      <c r="A72" t="s">
        <v>1592</v>
      </c>
      <c r="C72">
        <v>100</v>
      </c>
      <c r="E72" t="s">
        <v>1593</v>
      </c>
    </row>
    <row r="73" spans="1:5">
      <c r="A73" t="s">
        <v>1594</v>
      </c>
      <c r="C73">
        <v>10</v>
      </c>
      <c r="E73" t="s">
        <v>1595</v>
      </c>
    </row>
    <row r="76" spans="1:5">
      <c r="A76" s="129" t="s">
        <v>1369</v>
      </c>
    </row>
    <row r="77" spans="1:5">
      <c r="A77" t="s">
        <v>1596</v>
      </c>
      <c r="C77">
        <v>12</v>
      </c>
      <c r="E77" t="s">
        <v>1597</v>
      </c>
    </row>
    <row r="78" spans="1:5">
      <c r="A78" t="s">
        <v>1598</v>
      </c>
      <c r="C78">
        <v>30</v>
      </c>
      <c r="E78" t="s">
        <v>1599</v>
      </c>
    </row>
    <row r="79" spans="1:5">
      <c r="A79" t="s">
        <v>1600</v>
      </c>
      <c r="C79">
        <v>5</v>
      </c>
      <c r="E79" t="s">
        <v>1601</v>
      </c>
    </row>
    <row r="80" spans="1:5">
      <c r="A80" t="s">
        <v>1602</v>
      </c>
      <c r="C80">
        <v>5</v>
      </c>
      <c r="E80" t="s">
        <v>1603</v>
      </c>
    </row>
    <row r="81" spans="1:5">
      <c r="A81" t="s">
        <v>1604</v>
      </c>
      <c r="C81">
        <v>5</v>
      </c>
      <c r="E81" t="s">
        <v>1605</v>
      </c>
    </row>
    <row r="82" spans="1:5">
      <c r="A82" t="s">
        <v>1606</v>
      </c>
      <c r="C82">
        <v>4</v>
      </c>
      <c r="E82" t="s">
        <v>1607</v>
      </c>
    </row>
    <row r="83" spans="1:5">
      <c r="A83" t="s">
        <v>1608</v>
      </c>
      <c r="C83">
        <v>2</v>
      </c>
      <c r="E83" t="s">
        <v>1609</v>
      </c>
    </row>
    <row r="84" spans="1:5">
      <c r="A84" t="s">
        <v>1610</v>
      </c>
      <c r="C84">
        <v>1</v>
      </c>
      <c r="E84" t="s">
        <v>1611</v>
      </c>
    </row>
    <row r="86" spans="1:5">
      <c r="A86" s="129" t="s">
        <v>147</v>
      </c>
    </row>
    <row r="87" spans="1:5">
      <c r="A87" t="s">
        <v>1612</v>
      </c>
      <c r="E87" t="s">
        <v>1613</v>
      </c>
    </row>
    <row r="88" spans="1:5">
      <c r="A88" t="s">
        <v>1614</v>
      </c>
      <c r="E88" t="s">
        <v>1615</v>
      </c>
    </row>
    <row r="89" spans="1:5">
      <c r="A89" t="s">
        <v>1365</v>
      </c>
    </row>
    <row r="90" spans="1:5">
      <c r="A90" t="s">
        <v>1616</v>
      </c>
      <c r="C90">
        <v>20</v>
      </c>
    </row>
    <row r="91" spans="1:5">
      <c r="A91" t="s">
        <v>1617</v>
      </c>
      <c r="C91">
        <v>15</v>
      </c>
    </row>
    <row r="92" spans="1:5">
      <c r="A92" t="s">
        <v>1618</v>
      </c>
      <c r="C92">
        <v>10</v>
      </c>
    </row>
    <row r="93" spans="1:5">
      <c r="A93" t="s">
        <v>1619</v>
      </c>
      <c r="C93">
        <v>20</v>
      </c>
    </row>
    <row r="94" spans="1:5">
      <c r="A94" t="s">
        <v>1620</v>
      </c>
      <c r="E94" t="s">
        <v>1621</v>
      </c>
    </row>
    <row r="95" spans="1:5">
      <c r="A95" t="s">
        <v>1622</v>
      </c>
    </row>
    <row r="96" spans="1:5">
      <c r="A96" t="s">
        <v>1623</v>
      </c>
    </row>
    <row r="97" spans="1:1">
      <c r="A97" t="s">
        <v>1624</v>
      </c>
    </row>
    <row r="98" spans="1:1">
      <c r="A98" t="s">
        <v>1625</v>
      </c>
    </row>
    <row r="99" spans="1:1">
      <c r="A99" t="s">
        <v>1626</v>
      </c>
    </row>
  </sheetData>
  <pageMargins left="0.7" right="0.7" top="0.75" bottom="0.75" header="0.3" footer="0.3"/>
  <pageSetup paperSize="9" scale="56" fitToHeight="0"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258"/>
  <sheetViews>
    <sheetView topLeftCell="A85" workbookViewId="0">
      <selection activeCell="A3" sqref="A3"/>
    </sheetView>
  </sheetViews>
  <sheetFormatPr defaultColWidth="8.875" defaultRowHeight="15.75"/>
  <cols>
    <col min="1" max="1" width="56.625" customWidth="1"/>
  </cols>
  <sheetData>
    <row r="1" spans="1:8" s="173" customFormat="1">
      <c r="A1" s="173" t="s">
        <v>969</v>
      </c>
    </row>
    <row r="2" spans="1:8" s="2" customFormat="1" ht="21">
      <c r="A2" s="2" t="s">
        <v>1990</v>
      </c>
    </row>
    <row r="3" spans="1:8" s="2" customFormat="1" ht="21"/>
    <row r="4" spans="1:8" s="129" customFormat="1">
      <c r="A4" s="129" t="s">
        <v>1281</v>
      </c>
      <c r="B4" s="102"/>
      <c r="C4" s="102"/>
      <c r="D4" s="102"/>
      <c r="E4" s="102"/>
      <c r="F4" s="102"/>
      <c r="G4" s="102"/>
      <c r="H4" s="102"/>
    </row>
    <row r="5" spans="1:8" s="3" customFormat="1">
      <c r="A5" s="3" t="s">
        <v>1282</v>
      </c>
      <c r="B5" s="175"/>
      <c r="C5" s="175"/>
      <c r="D5" s="175"/>
      <c r="E5" s="175"/>
      <c r="F5" s="175"/>
      <c r="G5" s="175"/>
      <c r="H5" s="175"/>
    </row>
    <row r="6" spans="1:8" s="3" customFormat="1">
      <c r="A6" s="3" t="s">
        <v>1283</v>
      </c>
      <c r="B6" s="175"/>
      <c r="C6" s="175"/>
      <c r="D6" s="175"/>
      <c r="E6" s="175"/>
      <c r="F6" s="175"/>
      <c r="G6" s="175"/>
      <c r="H6" s="175"/>
    </row>
    <row r="7" spans="1:8" s="3" customFormat="1">
      <c r="A7" s="3" t="s">
        <v>1284</v>
      </c>
      <c r="B7" s="175"/>
      <c r="C7" s="175"/>
      <c r="D7" s="175"/>
      <c r="E7" s="175"/>
      <c r="F7" s="175"/>
      <c r="G7" s="175"/>
      <c r="H7" s="175"/>
    </row>
    <row r="8" spans="1:8" s="3" customFormat="1">
      <c r="A8" s="3" t="s">
        <v>1285</v>
      </c>
      <c r="B8" s="175"/>
      <c r="C8" s="175"/>
      <c r="D8" s="175"/>
      <c r="E8" s="175"/>
      <c r="F8" s="175"/>
      <c r="G8" s="175"/>
      <c r="H8" s="175"/>
    </row>
    <row r="9" spans="1:8" s="3" customFormat="1">
      <c r="A9" s="3" t="s">
        <v>558</v>
      </c>
      <c r="B9" s="175"/>
      <c r="C9" s="175"/>
      <c r="D9" s="175"/>
      <c r="E9" s="175"/>
      <c r="F9" s="175"/>
      <c r="G9" s="175"/>
      <c r="H9" s="175"/>
    </row>
    <row r="10" spans="1:8" s="3" customFormat="1">
      <c r="A10" s="3" t="s">
        <v>1286</v>
      </c>
      <c r="B10" s="175"/>
      <c r="C10" s="175"/>
      <c r="D10" s="175"/>
      <c r="E10" s="175"/>
      <c r="F10" s="175"/>
      <c r="G10" s="175"/>
      <c r="H10" s="175"/>
    </row>
    <row r="11" spans="1:8" s="3" customFormat="1">
      <c r="A11" s="3" t="s">
        <v>1287</v>
      </c>
      <c r="B11" s="175"/>
      <c r="C11" s="175"/>
      <c r="D11" s="175"/>
      <c r="E11" s="175"/>
      <c r="F11" s="175"/>
      <c r="G11" s="175"/>
      <c r="H11" s="175"/>
    </row>
    <row r="12" spans="1:8" s="3" customFormat="1">
      <c r="A12" s="3" t="s">
        <v>1288</v>
      </c>
      <c r="B12" s="175"/>
      <c r="C12" s="175"/>
      <c r="D12" s="175"/>
      <c r="E12" s="175"/>
      <c r="F12" s="175"/>
      <c r="G12" s="175"/>
      <c r="H12" s="175"/>
    </row>
    <row r="13" spans="1:8" s="3" customFormat="1">
      <c r="A13" s="3" t="s">
        <v>1289</v>
      </c>
      <c r="B13" s="175"/>
      <c r="C13" s="175"/>
      <c r="D13" s="175"/>
      <c r="E13" s="175"/>
      <c r="F13" s="175"/>
      <c r="G13" s="175"/>
      <c r="H13" s="175"/>
    </row>
    <row r="14" spans="1:8" s="3" customFormat="1">
      <c r="A14" s="3" t="s">
        <v>1290</v>
      </c>
      <c r="B14" s="175"/>
      <c r="C14" s="175"/>
      <c r="D14" s="175"/>
      <c r="E14" s="175"/>
      <c r="F14" s="175"/>
      <c r="G14" s="175"/>
      <c r="H14" s="175"/>
    </row>
    <row r="15" spans="1:8" s="3" customFormat="1">
      <c r="A15" s="3" t="s">
        <v>1291</v>
      </c>
      <c r="B15" s="175"/>
      <c r="C15" s="175"/>
      <c r="D15" s="175"/>
      <c r="E15" s="175"/>
      <c r="F15" s="175"/>
      <c r="G15" s="175"/>
      <c r="H15" s="175"/>
    </row>
    <row r="16" spans="1:8" s="3" customFormat="1">
      <c r="A16" s="3" t="s">
        <v>1292</v>
      </c>
      <c r="B16" s="175"/>
      <c r="C16" s="175"/>
      <c r="D16" s="175"/>
      <c r="E16" s="175"/>
      <c r="F16" s="175"/>
      <c r="G16" s="175"/>
      <c r="H16" s="175"/>
    </row>
    <row r="17" spans="1:8" s="3" customFormat="1">
      <c r="A17" s="3" t="s">
        <v>1293</v>
      </c>
      <c r="B17" s="175"/>
      <c r="C17" s="175"/>
      <c r="D17" s="175"/>
      <c r="E17" s="175"/>
      <c r="F17" s="175"/>
      <c r="G17" s="175"/>
      <c r="H17" s="175"/>
    </row>
    <row r="18" spans="1:8" s="3" customFormat="1">
      <c r="A18" s="3" t="s">
        <v>1294</v>
      </c>
      <c r="B18" s="175"/>
      <c r="C18" s="175"/>
      <c r="D18" s="175"/>
      <c r="E18" s="175"/>
      <c r="F18" s="175"/>
      <c r="G18" s="175"/>
      <c r="H18" s="175"/>
    </row>
    <row r="19" spans="1:8" s="3" customFormat="1">
      <c r="A19" s="3" t="s">
        <v>1295</v>
      </c>
      <c r="B19" s="175"/>
      <c r="C19" s="175"/>
      <c r="D19" s="175"/>
      <c r="E19" s="175"/>
      <c r="F19" s="175"/>
      <c r="G19" s="175"/>
      <c r="H19" s="175"/>
    </row>
    <row r="20" spans="1:8" s="3" customFormat="1">
      <c r="A20" s="3" t="s">
        <v>1296</v>
      </c>
      <c r="B20" s="175"/>
      <c r="C20" s="175"/>
      <c r="D20" s="175"/>
      <c r="E20" s="175"/>
      <c r="F20" s="175"/>
      <c r="G20" s="175"/>
      <c r="H20" s="175"/>
    </row>
    <row r="21" spans="1:8" s="3" customFormat="1"/>
    <row r="22" spans="1:8" s="3" customFormat="1"/>
    <row r="23" spans="1:8" s="3" customFormat="1">
      <c r="A23" s="178" t="s">
        <v>1628</v>
      </c>
    </row>
    <row r="24" spans="1:8" s="3" customFormat="1">
      <c r="A24" s="250" t="s">
        <v>1629</v>
      </c>
      <c r="B24" s="175"/>
      <c r="C24" s="175"/>
      <c r="D24" s="175"/>
      <c r="E24" s="175"/>
      <c r="F24" s="175"/>
      <c r="G24" s="175"/>
      <c r="H24" s="175"/>
    </row>
    <row r="25" spans="1:8" s="3" customFormat="1">
      <c r="A25" s="250" t="s">
        <v>1639</v>
      </c>
      <c r="B25" s="175"/>
      <c r="C25" s="175"/>
      <c r="D25" s="175"/>
      <c r="E25" s="175"/>
      <c r="F25" s="175"/>
      <c r="G25" s="175"/>
      <c r="H25" s="175"/>
    </row>
    <row r="26" spans="1:8" s="3" customFormat="1">
      <c r="A26" s="250" t="s">
        <v>1630</v>
      </c>
      <c r="B26" s="175"/>
      <c r="C26" s="175"/>
      <c r="D26" s="175"/>
      <c r="E26" s="175"/>
      <c r="F26" s="175"/>
      <c r="G26" s="175"/>
      <c r="H26" s="175"/>
    </row>
    <row r="27" spans="1:8" s="3" customFormat="1">
      <c r="A27" s="250" t="s">
        <v>1631</v>
      </c>
      <c r="B27" s="175"/>
      <c r="C27" s="175"/>
      <c r="D27" s="175"/>
      <c r="E27" s="175"/>
      <c r="F27" s="175"/>
      <c r="G27" s="175"/>
      <c r="H27" s="175"/>
    </row>
    <row r="28" spans="1:8" s="3" customFormat="1">
      <c r="A28" s="250" t="s">
        <v>1632</v>
      </c>
      <c r="B28" s="175"/>
      <c r="C28" s="175"/>
      <c r="D28" s="175"/>
      <c r="E28" s="175"/>
      <c r="F28" s="175"/>
      <c r="G28" s="175"/>
      <c r="H28" s="175"/>
    </row>
    <row r="29" spans="1:8" s="3" customFormat="1"/>
    <row r="30" spans="1:8" s="3" customFormat="1"/>
    <row r="31" spans="1:8" s="3" customFormat="1">
      <c r="A31" s="178" t="s">
        <v>39</v>
      </c>
    </row>
    <row r="32" spans="1:8" s="3" customFormat="1">
      <c r="A32" s="250" t="s">
        <v>1833</v>
      </c>
      <c r="B32" s="175"/>
      <c r="C32" s="175"/>
      <c r="D32" s="175"/>
      <c r="E32" s="175"/>
      <c r="F32" s="175"/>
      <c r="G32" s="175"/>
      <c r="H32" s="175"/>
    </row>
    <row r="33" spans="1:8" s="3" customFormat="1">
      <c r="A33" s="250" t="s">
        <v>1835</v>
      </c>
      <c r="B33" s="175"/>
      <c r="C33" s="175"/>
      <c r="D33" s="175"/>
      <c r="E33" s="175"/>
      <c r="F33" s="175"/>
      <c r="G33" s="175"/>
      <c r="H33" s="175"/>
    </row>
    <row r="34" spans="1:8" s="3" customFormat="1">
      <c r="A34" s="250" t="s">
        <v>1834</v>
      </c>
      <c r="B34" s="175"/>
      <c r="C34" s="175"/>
      <c r="D34" s="175"/>
      <c r="E34" s="175"/>
      <c r="F34" s="175"/>
      <c r="G34" s="175"/>
      <c r="H34" s="175"/>
    </row>
    <row r="35" spans="1:8" s="3" customFormat="1">
      <c r="A35" s="250" t="s">
        <v>1836</v>
      </c>
      <c r="B35" s="175"/>
      <c r="C35" s="175"/>
      <c r="D35" s="175"/>
      <c r="E35" s="175"/>
      <c r="F35" s="175"/>
      <c r="G35" s="175"/>
      <c r="H35" s="175"/>
    </row>
    <row r="36" spans="1:8" s="3" customFormat="1">
      <c r="A36" s="250" t="s">
        <v>1837</v>
      </c>
      <c r="B36" s="175"/>
      <c r="C36" s="175"/>
      <c r="D36" s="175"/>
      <c r="E36" s="175"/>
      <c r="F36" s="175"/>
      <c r="G36" s="175"/>
      <c r="H36" s="175"/>
    </row>
    <row r="37" spans="1:8" s="3" customFormat="1">
      <c r="A37" s="250" t="s">
        <v>1838</v>
      </c>
      <c r="B37" s="175"/>
      <c r="C37" s="175"/>
      <c r="D37" s="175"/>
      <c r="E37" s="175"/>
      <c r="F37" s="175"/>
      <c r="G37" s="175"/>
      <c r="H37" s="175"/>
    </row>
    <row r="38" spans="1:8" s="3" customFormat="1">
      <c r="A38" s="250" t="s">
        <v>1839</v>
      </c>
      <c r="B38" s="175"/>
      <c r="C38" s="175"/>
      <c r="D38" s="175"/>
      <c r="E38" s="175"/>
      <c r="F38" s="175"/>
      <c r="G38" s="175"/>
      <c r="H38" s="175"/>
    </row>
    <row r="39" spans="1:8" s="3" customFormat="1">
      <c r="A39" s="250" t="s">
        <v>1841</v>
      </c>
      <c r="B39" s="175"/>
      <c r="C39" s="175"/>
      <c r="D39" s="175"/>
      <c r="E39" s="175"/>
      <c r="F39" s="175"/>
      <c r="G39" s="175"/>
      <c r="H39" s="175"/>
    </row>
    <row r="40" spans="1:8" s="3" customFormat="1">
      <c r="A40" s="250" t="s">
        <v>1840</v>
      </c>
      <c r="B40" s="175"/>
      <c r="C40" s="175"/>
      <c r="D40" s="175"/>
      <c r="E40" s="175"/>
      <c r="F40" s="175"/>
      <c r="G40" s="175"/>
      <c r="H40" s="175"/>
    </row>
    <row r="41" spans="1:8" s="3" customFormat="1">
      <c r="A41" s="250" t="s">
        <v>1842</v>
      </c>
      <c r="B41" s="175"/>
      <c r="C41" s="175"/>
      <c r="D41" s="175"/>
      <c r="E41" s="175"/>
      <c r="F41" s="175"/>
      <c r="G41" s="175"/>
      <c r="H41" s="175"/>
    </row>
    <row r="42" spans="1:8" s="3" customFormat="1">
      <c r="A42" s="250" t="s">
        <v>1843</v>
      </c>
      <c r="B42" s="175"/>
      <c r="C42" s="175"/>
      <c r="D42" s="175"/>
      <c r="E42" s="175"/>
      <c r="F42" s="175"/>
      <c r="G42" s="175"/>
      <c r="H42" s="175"/>
    </row>
    <row r="43" spans="1:8" s="3" customFormat="1">
      <c r="A43" s="250" t="s">
        <v>1844</v>
      </c>
      <c r="B43" s="175"/>
      <c r="C43" s="175"/>
      <c r="D43" s="175"/>
      <c r="E43" s="175"/>
      <c r="F43" s="175"/>
      <c r="G43" s="175"/>
      <c r="H43" s="175"/>
    </row>
    <row r="44" spans="1:8" s="3" customFormat="1">
      <c r="A44" s="250" t="s">
        <v>1845</v>
      </c>
      <c r="B44" s="175"/>
      <c r="C44" s="175"/>
      <c r="D44" s="175"/>
      <c r="E44" s="175"/>
      <c r="F44" s="175"/>
      <c r="G44" s="175"/>
      <c r="H44" s="175"/>
    </row>
    <row r="45" spans="1:8" s="3" customFormat="1">
      <c r="A45" s="250" t="s">
        <v>1846</v>
      </c>
      <c r="B45" s="175"/>
      <c r="C45" s="175"/>
      <c r="D45" s="175"/>
      <c r="E45" s="175"/>
      <c r="F45" s="175"/>
      <c r="G45" s="175"/>
      <c r="H45" s="175"/>
    </row>
    <row r="46" spans="1:8" s="3" customFormat="1">
      <c r="A46" s="250"/>
    </row>
    <row r="47" spans="1:8" s="3" customFormat="1">
      <c r="A47" s="250"/>
    </row>
    <row r="48" spans="1:8" s="3" customFormat="1"/>
    <row r="49" spans="1:8" s="3" customFormat="1"/>
    <row r="50" spans="1:8" s="3" customFormat="1">
      <c r="A50" s="178" t="s">
        <v>1633</v>
      </c>
    </row>
    <row r="51" spans="1:8" s="3" customFormat="1">
      <c r="A51" s="250" t="s">
        <v>1634</v>
      </c>
      <c r="B51" s="175"/>
      <c r="C51" s="175"/>
      <c r="D51" s="175"/>
      <c r="E51" s="175"/>
      <c r="F51" s="175"/>
      <c r="G51" s="175"/>
      <c r="H51" s="175"/>
    </row>
    <row r="52" spans="1:8" s="3" customFormat="1">
      <c r="A52" s="250" t="s">
        <v>1635</v>
      </c>
      <c r="B52" s="175"/>
      <c r="C52" s="175"/>
      <c r="D52" s="175"/>
      <c r="E52" s="175"/>
      <c r="F52" s="175"/>
      <c r="G52" s="175"/>
      <c r="H52" s="175"/>
    </row>
    <row r="53" spans="1:8" s="3" customFormat="1">
      <c r="A53" s="250" t="s">
        <v>1636</v>
      </c>
      <c r="B53" s="175"/>
      <c r="C53" s="175"/>
      <c r="D53" s="175"/>
      <c r="E53" s="175"/>
      <c r="F53" s="175"/>
      <c r="G53" s="175"/>
      <c r="H53" s="175"/>
    </row>
    <row r="54" spans="1:8" s="3" customFormat="1">
      <c r="A54" s="250" t="s">
        <v>1637</v>
      </c>
      <c r="B54" s="175"/>
      <c r="C54" s="175"/>
      <c r="D54" s="175"/>
      <c r="E54" s="175"/>
      <c r="F54" s="175"/>
      <c r="G54" s="175"/>
      <c r="H54" s="175"/>
    </row>
    <row r="55" spans="1:8" s="3" customFormat="1">
      <c r="A55" s="250" t="s">
        <v>1638</v>
      </c>
      <c r="B55" s="175"/>
      <c r="C55" s="175"/>
      <c r="D55" s="175"/>
      <c r="E55" s="175"/>
      <c r="F55" s="175"/>
      <c r="G55" s="175"/>
      <c r="H55" s="175"/>
    </row>
    <row r="56" spans="1:8" s="3" customFormat="1"/>
    <row r="57" spans="1:8" s="3" customFormat="1"/>
    <row r="58" spans="1:8" s="3" customFormat="1">
      <c r="A58" s="178" t="s">
        <v>1641</v>
      </c>
    </row>
    <row r="59" spans="1:8" s="3" customFormat="1">
      <c r="A59" s="250" t="s">
        <v>1642</v>
      </c>
      <c r="B59" s="175"/>
      <c r="C59" s="175"/>
      <c r="D59" s="175"/>
      <c r="E59" s="175"/>
      <c r="F59" s="175"/>
      <c r="G59" s="175"/>
      <c r="H59" s="175"/>
    </row>
    <row r="60" spans="1:8" s="3" customFormat="1">
      <c r="A60" s="250" t="s">
        <v>1647</v>
      </c>
      <c r="B60" s="175"/>
      <c r="C60" s="175"/>
      <c r="D60" s="175"/>
      <c r="E60" s="175"/>
      <c r="F60" s="175"/>
      <c r="G60" s="175"/>
      <c r="H60" s="175"/>
    </row>
    <row r="61" spans="1:8" s="3" customFormat="1">
      <c r="A61" s="250" t="s">
        <v>1649</v>
      </c>
      <c r="B61" s="175"/>
      <c r="C61" s="175"/>
      <c r="D61" s="175"/>
      <c r="E61" s="175"/>
      <c r="F61" s="175"/>
      <c r="G61" s="175"/>
      <c r="H61" s="175"/>
    </row>
    <row r="62" spans="1:8" s="3" customFormat="1">
      <c r="A62" s="250" t="s">
        <v>1645</v>
      </c>
      <c r="B62" s="175"/>
      <c r="C62" s="175"/>
      <c r="D62" s="175"/>
      <c r="E62" s="175"/>
      <c r="F62" s="175"/>
      <c r="G62" s="175"/>
      <c r="H62" s="175"/>
    </row>
    <row r="63" spans="1:8" s="3" customFormat="1">
      <c r="A63" s="250" t="s">
        <v>1644</v>
      </c>
      <c r="B63" s="175"/>
      <c r="C63" s="175"/>
      <c r="D63" s="175"/>
      <c r="E63" s="175"/>
      <c r="F63" s="175"/>
      <c r="G63" s="175"/>
      <c r="H63" s="175"/>
    </row>
    <row r="64" spans="1:8" s="3" customFormat="1">
      <c r="A64" s="250" t="s">
        <v>1643</v>
      </c>
      <c r="B64" s="175"/>
      <c r="C64" s="175"/>
      <c r="D64" s="175"/>
      <c r="E64" s="175"/>
      <c r="F64" s="175"/>
      <c r="G64" s="175"/>
      <c r="H64" s="175"/>
    </row>
    <row r="65" spans="1:8" s="3" customFormat="1">
      <c r="A65" s="250" t="s">
        <v>1648</v>
      </c>
      <c r="B65" s="175"/>
      <c r="C65" s="175"/>
      <c r="D65" s="175"/>
      <c r="E65" s="175"/>
      <c r="F65" s="175"/>
      <c r="G65" s="175"/>
      <c r="H65" s="175"/>
    </row>
    <row r="66" spans="1:8" s="3" customFormat="1">
      <c r="A66" s="250" t="s">
        <v>1650</v>
      </c>
      <c r="B66" s="175"/>
      <c r="C66" s="175"/>
      <c r="D66" s="175"/>
      <c r="E66" s="175"/>
      <c r="F66" s="175"/>
      <c r="G66" s="175"/>
      <c r="H66" s="175"/>
    </row>
    <row r="67" spans="1:8" s="3" customFormat="1">
      <c r="A67" s="250" t="s">
        <v>1646</v>
      </c>
      <c r="B67" s="175"/>
      <c r="C67" s="175"/>
      <c r="D67" s="175"/>
      <c r="E67" s="175"/>
      <c r="F67" s="175"/>
      <c r="G67" s="175"/>
      <c r="H67" s="175"/>
    </row>
    <row r="68" spans="1:8" s="3" customFormat="1">
      <c r="B68" s="175"/>
      <c r="C68" s="175"/>
      <c r="D68" s="175"/>
      <c r="E68" s="175"/>
      <c r="F68" s="175"/>
      <c r="G68" s="175"/>
      <c r="H68" s="175"/>
    </row>
    <row r="69" spans="1:8" s="3" customFormat="1"/>
    <row r="70" spans="1:8" s="3" customFormat="1"/>
    <row r="71" spans="1:8" s="129" customFormat="1">
      <c r="A71" s="129" t="s">
        <v>998</v>
      </c>
    </row>
    <row r="72" spans="1:8">
      <c r="A72" t="s">
        <v>999</v>
      </c>
      <c r="B72" s="23"/>
      <c r="C72" s="23"/>
      <c r="D72" s="23"/>
      <c r="E72" s="23"/>
      <c r="F72" s="23"/>
      <c r="G72" s="23"/>
      <c r="H72" s="23"/>
    </row>
    <row r="73" spans="1:8">
      <c r="A73" t="s">
        <v>1040</v>
      </c>
      <c r="B73" s="23"/>
      <c r="C73" s="23"/>
      <c r="D73" s="23"/>
      <c r="E73" s="23"/>
      <c r="F73" s="23"/>
      <c r="G73" s="23"/>
      <c r="H73" s="23"/>
    </row>
    <row r="74" spans="1:8" s="173" customFormat="1">
      <c r="A74" s="173" t="s">
        <v>1002</v>
      </c>
      <c r="B74" s="23"/>
      <c r="C74" s="23"/>
      <c r="D74" s="23"/>
      <c r="E74" s="23"/>
      <c r="F74" s="23"/>
      <c r="G74" s="23"/>
      <c r="H74" s="23"/>
    </row>
    <row r="75" spans="1:8">
      <c r="A75" t="s">
        <v>1000</v>
      </c>
      <c r="B75" s="23"/>
      <c r="C75" s="23"/>
      <c r="D75" s="23"/>
      <c r="E75" s="23"/>
      <c r="F75" s="23"/>
      <c r="G75" s="23"/>
      <c r="H75" s="23"/>
    </row>
    <row r="76" spans="1:8">
      <c r="A76" t="s">
        <v>1001</v>
      </c>
      <c r="B76" s="23"/>
      <c r="C76" s="23"/>
      <c r="D76" s="23"/>
      <c r="E76" s="23"/>
      <c r="F76" s="23"/>
      <c r="G76" s="23"/>
      <c r="H76" s="23"/>
    </row>
    <row r="77" spans="1:8">
      <c r="A77" t="s">
        <v>1003</v>
      </c>
      <c r="B77" s="23"/>
      <c r="C77" s="23"/>
      <c r="D77" s="23"/>
      <c r="E77" s="23"/>
      <c r="F77" s="23"/>
      <c r="G77" s="23"/>
      <c r="H77" s="23"/>
    </row>
    <row r="78" spans="1:8">
      <c r="A78" t="s">
        <v>1004</v>
      </c>
      <c r="B78" s="23"/>
      <c r="C78" s="23"/>
      <c r="D78" s="23"/>
      <c r="E78" s="23"/>
      <c r="F78" s="23"/>
      <c r="G78" s="23"/>
      <c r="H78" s="23"/>
    </row>
    <row r="79" spans="1:8">
      <c r="A79" t="s">
        <v>1005</v>
      </c>
      <c r="B79" s="23"/>
      <c r="C79" s="23"/>
      <c r="D79" s="23"/>
      <c r="E79" s="23"/>
      <c r="F79" s="23"/>
      <c r="G79" s="23"/>
      <c r="H79" s="23"/>
    </row>
    <row r="80" spans="1:8">
      <c r="A80" t="s">
        <v>1006</v>
      </c>
      <c r="B80" s="23"/>
      <c r="C80" s="23"/>
      <c r="D80" s="23"/>
      <c r="E80" s="23"/>
      <c r="F80" s="23"/>
      <c r="G80" s="23"/>
      <c r="H80" s="23"/>
    </row>
    <row r="81" spans="1:8">
      <c r="A81" t="s">
        <v>1007</v>
      </c>
      <c r="B81" s="23"/>
      <c r="C81" s="23"/>
      <c r="D81" s="23"/>
      <c r="E81" s="23"/>
      <c r="F81" s="23"/>
      <c r="G81" s="23"/>
      <c r="H81" s="23"/>
    </row>
    <row r="82" spans="1:8">
      <c r="A82" t="s">
        <v>1008</v>
      </c>
      <c r="B82" s="23"/>
      <c r="C82" s="23"/>
      <c r="D82" s="23"/>
      <c r="E82" s="23"/>
      <c r="F82" s="23"/>
      <c r="G82" s="23"/>
      <c r="H82" s="23"/>
    </row>
    <row r="85" spans="1:8" s="129" customFormat="1">
      <c r="A85" s="129" t="s">
        <v>1067</v>
      </c>
    </row>
    <row r="86" spans="1:8">
      <c r="A86" t="s">
        <v>1009</v>
      </c>
      <c r="B86" s="23"/>
      <c r="C86" s="23"/>
      <c r="D86" s="23"/>
      <c r="E86" s="23"/>
      <c r="F86" s="23"/>
      <c r="G86" s="23"/>
      <c r="H86" s="23"/>
    </row>
    <row r="87" spans="1:8">
      <c r="A87" t="s">
        <v>1010</v>
      </c>
      <c r="B87" s="23"/>
      <c r="C87" s="23"/>
      <c r="D87" s="23"/>
      <c r="E87" s="23"/>
      <c r="F87" s="23"/>
      <c r="G87" s="23"/>
      <c r="H87" s="23"/>
    </row>
    <row r="88" spans="1:8">
      <c r="A88" t="s">
        <v>1011</v>
      </c>
      <c r="B88" s="23"/>
      <c r="C88" s="23"/>
      <c r="D88" s="23"/>
      <c r="E88" s="23"/>
      <c r="F88" s="23"/>
      <c r="G88" s="23"/>
      <c r="H88" s="23"/>
    </row>
    <row r="89" spans="1:8">
      <c r="A89" t="s">
        <v>1012</v>
      </c>
      <c r="B89" s="23"/>
      <c r="C89" s="23"/>
      <c r="D89" s="23"/>
      <c r="E89" s="23"/>
      <c r="F89" s="23"/>
      <c r="G89" s="23"/>
      <c r="H89" s="23"/>
    </row>
    <row r="90" spans="1:8">
      <c r="A90" t="s">
        <v>1013</v>
      </c>
      <c r="B90" s="23"/>
      <c r="C90" s="23"/>
      <c r="D90" s="23"/>
      <c r="E90" s="23"/>
      <c r="F90" s="23"/>
      <c r="G90" s="23"/>
      <c r="H90" s="23"/>
    </row>
    <row r="91" spans="1:8">
      <c r="A91" t="s">
        <v>1087</v>
      </c>
      <c r="B91" s="23"/>
      <c r="C91" s="23"/>
      <c r="D91" s="23"/>
      <c r="E91" s="23"/>
      <c r="F91" s="23"/>
      <c r="G91" s="23"/>
      <c r="H91" s="23"/>
    </row>
    <row r="92" spans="1:8" s="197" customFormat="1" ht="31.5">
      <c r="A92" s="176" t="s">
        <v>1640</v>
      </c>
      <c r="B92" s="23"/>
      <c r="C92" s="23"/>
      <c r="D92" s="23"/>
      <c r="E92" s="23"/>
      <c r="F92" s="23"/>
      <c r="G92" s="23"/>
      <c r="H92" s="23"/>
    </row>
    <row r="93" spans="1:8">
      <c r="A93" t="s">
        <v>1014</v>
      </c>
      <c r="B93" s="23"/>
      <c r="C93" s="23"/>
      <c r="D93" s="23"/>
      <c r="E93" s="23"/>
      <c r="F93" s="23"/>
      <c r="G93" s="23"/>
      <c r="H93" s="23"/>
    </row>
    <row r="94" spans="1:8">
      <c r="A94" t="s">
        <v>1015</v>
      </c>
      <c r="B94" s="23"/>
      <c r="C94" s="23"/>
      <c r="D94" s="23"/>
      <c r="E94" s="23"/>
      <c r="F94" s="23"/>
      <c r="G94" s="23"/>
      <c r="H94" s="23"/>
    </row>
    <row r="95" spans="1:8">
      <c r="A95" t="s">
        <v>1016</v>
      </c>
      <c r="B95" s="23"/>
      <c r="C95" s="23"/>
      <c r="D95" s="23"/>
      <c r="E95" s="23"/>
      <c r="F95" s="23"/>
      <c r="G95" s="23"/>
      <c r="H95" s="23"/>
    </row>
    <row r="96" spans="1:8">
      <c r="A96" t="s">
        <v>1017</v>
      </c>
      <c r="B96" s="23"/>
      <c r="C96" s="23"/>
      <c r="D96" s="23"/>
      <c r="E96" s="23"/>
      <c r="F96" s="23"/>
      <c r="G96" s="23"/>
      <c r="H96" s="23"/>
    </row>
    <row r="97" spans="1:8">
      <c r="A97" t="s">
        <v>1018</v>
      </c>
      <c r="B97" s="23"/>
      <c r="C97" s="23"/>
      <c r="D97" s="23"/>
      <c r="E97" s="23"/>
      <c r="F97" s="23"/>
      <c r="G97" s="23"/>
      <c r="H97" s="23"/>
    </row>
    <row r="98" spans="1:8" s="173" customFormat="1">
      <c r="A98" s="173" t="s">
        <v>1068</v>
      </c>
      <c r="B98" s="23"/>
      <c r="C98" s="23"/>
      <c r="D98" s="23"/>
      <c r="E98" s="23"/>
      <c r="F98" s="23"/>
      <c r="G98" s="23"/>
      <c r="H98" s="23"/>
    </row>
    <row r="99" spans="1:8" s="173" customFormat="1">
      <c r="A99" s="173" t="s">
        <v>1107</v>
      </c>
      <c r="B99" s="23"/>
      <c r="C99" s="23"/>
      <c r="D99" s="23"/>
      <c r="E99" s="23"/>
      <c r="F99" s="23"/>
      <c r="G99" s="23"/>
      <c r="H99" s="23"/>
    </row>
    <row r="100" spans="1:8">
      <c r="A100" t="s">
        <v>1019</v>
      </c>
      <c r="B100" s="23"/>
      <c r="C100" s="23"/>
      <c r="D100" s="23"/>
      <c r="E100" s="23"/>
      <c r="F100" s="23"/>
      <c r="G100" s="23"/>
      <c r="H100" s="23"/>
    </row>
    <row r="101" spans="1:8">
      <c r="A101" t="s">
        <v>1020</v>
      </c>
      <c r="B101" s="23"/>
      <c r="C101" s="23"/>
      <c r="D101" s="23"/>
      <c r="E101" s="23"/>
      <c r="F101" s="23"/>
      <c r="G101" s="23"/>
      <c r="H101" s="23"/>
    </row>
    <row r="102" spans="1:8">
      <c r="A102" t="s">
        <v>1021</v>
      </c>
      <c r="B102" s="23"/>
      <c r="C102" s="23"/>
      <c r="D102" s="23"/>
      <c r="E102" s="23"/>
      <c r="F102" s="23"/>
      <c r="G102" s="23"/>
      <c r="H102" s="23"/>
    </row>
    <row r="103" spans="1:8">
      <c r="A103" t="s">
        <v>1022</v>
      </c>
      <c r="B103" s="23"/>
      <c r="C103" s="23"/>
      <c r="D103" s="23"/>
      <c r="E103" s="23"/>
      <c r="F103" s="23"/>
      <c r="G103" s="23"/>
      <c r="H103" s="23"/>
    </row>
    <row r="104" spans="1:8">
      <c r="A104" t="s">
        <v>1023</v>
      </c>
      <c r="B104" s="23"/>
      <c r="C104" s="23"/>
      <c r="D104" s="23"/>
      <c r="E104" s="23"/>
      <c r="F104" s="23"/>
      <c r="G104" s="23"/>
      <c r="H104" s="23"/>
    </row>
    <row r="105" spans="1:8">
      <c r="A105" t="s">
        <v>1024</v>
      </c>
      <c r="B105" s="23"/>
      <c r="C105" s="23"/>
      <c r="D105" s="23"/>
      <c r="E105" s="23"/>
      <c r="F105" s="23"/>
      <c r="G105" s="23"/>
      <c r="H105" s="23"/>
    </row>
    <row r="106" spans="1:8">
      <c r="A106" t="s">
        <v>1025</v>
      </c>
      <c r="B106" s="23"/>
      <c r="C106" s="23"/>
      <c r="D106" s="23"/>
      <c r="E106" s="23"/>
      <c r="F106" s="23"/>
      <c r="G106" s="23"/>
      <c r="H106" s="23"/>
    </row>
    <row r="107" spans="1:8">
      <c r="A107" t="s">
        <v>1026</v>
      </c>
      <c r="B107" s="23"/>
      <c r="C107" s="23"/>
      <c r="D107" s="23"/>
      <c r="E107" s="23"/>
      <c r="F107" s="23"/>
      <c r="G107" s="23"/>
      <c r="H107" s="23"/>
    </row>
    <row r="108" spans="1:8">
      <c r="A108" t="s">
        <v>1027</v>
      </c>
      <c r="B108" s="23"/>
      <c r="C108" s="23"/>
      <c r="D108" s="23"/>
      <c r="E108" s="23"/>
      <c r="F108" s="23"/>
      <c r="G108" s="23"/>
      <c r="H108" s="23"/>
    </row>
    <row r="110" spans="1:8" s="173" customFormat="1"/>
    <row r="111" spans="1:8" s="173" customFormat="1"/>
    <row r="112" spans="1:8" s="129" customFormat="1">
      <c r="A112" s="129" t="s">
        <v>1387</v>
      </c>
    </row>
    <row r="113" spans="1:8" s="3" customFormat="1">
      <c r="A113" s="3" t="s">
        <v>1080</v>
      </c>
      <c r="B113" s="175"/>
      <c r="C113" s="175"/>
      <c r="D113" s="175"/>
      <c r="E113" s="175"/>
      <c r="F113" s="175"/>
      <c r="G113" s="175"/>
      <c r="H113" s="175"/>
    </row>
    <row r="114" spans="1:8" s="3" customFormat="1">
      <c r="A114" s="3" t="s">
        <v>1081</v>
      </c>
      <c r="B114" s="175"/>
      <c r="C114" s="175"/>
      <c r="D114" s="175"/>
      <c r="E114" s="175"/>
      <c r="F114" s="175"/>
      <c r="G114" s="175"/>
      <c r="H114" s="175"/>
    </row>
    <row r="115" spans="1:8" s="3" customFormat="1">
      <c r="A115" s="3" t="s">
        <v>1086</v>
      </c>
      <c r="B115" s="175"/>
      <c r="C115" s="175"/>
      <c r="D115" s="175"/>
      <c r="E115" s="175"/>
      <c r="F115" s="175"/>
      <c r="G115" s="175"/>
      <c r="H115" s="175"/>
    </row>
    <row r="116" spans="1:8" s="3" customFormat="1">
      <c r="A116" s="3" t="s">
        <v>1083</v>
      </c>
      <c r="B116" s="175"/>
      <c r="C116" s="175"/>
      <c r="D116" s="175"/>
      <c r="E116" s="175"/>
      <c r="F116" s="175"/>
      <c r="G116" s="175"/>
      <c r="H116" s="175"/>
    </row>
    <row r="117" spans="1:8" s="3" customFormat="1">
      <c r="A117" s="3" t="s">
        <v>1082</v>
      </c>
      <c r="B117" s="175"/>
      <c r="C117" s="175"/>
      <c r="D117" s="175"/>
      <c r="E117" s="175"/>
      <c r="F117" s="175"/>
      <c r="G117" s="175"/>
      <c r="H117" s="175"/>
    </row>
    <row r="118" spans="1:8" s="173" customFormat="1">
      <c r="A118" s="173" t="s">
        <v>1391</v>
      </c>
      <c r="B118" s="23"/>
      <c r="C118" s="23"/>
      <c r="D118" s="23"/>
      <c r="E118" s="23"/>
      <c r="F118" s="23"/>
      <c r="G118" s="23"/>
      <c r="H118" s="23"/>
    </row>
    <row r="119" spans="1:8" s="173" customFormat="1">
      <c r="A119" s="173" t="s">
        <v>1069</v>
      </c>
      <c r="B119" s="23"/>
      <c r="C119" s="23"/>
      <c r="D119" s="23"/>
      <c r="E119" s="23"/>
      <c r="F119" s="23"/>
      <c r="G119" s="23"/>
      <c r="H119" s="23"/>
    </row>
    <row r="120" spans="1:8" s="173" customFormat="1">
      <c r="A120" s="173" t="s">
        <v>1070</v>
      </c>
      <c r="B120" s="23"/>
      <c r="C120" s="23"/>
      <c r="D120" s="23"/>
      <c r="E120" s="23"/>
      <c r="F120" s="23"/>
      <c r="G120" s="23"/>
      <c r="H120" s="23"/>
    </row>
    <row r="121" spans="1:8" s="173" customFormat="1">
      <c r="A121" s="173" t="s">
        <v>1071</v>
      </c>
      <c r="B121" s="23"/>
      <c r="C121" s="23"/>
      <c r="D121" s="23"/>
      <c r="E121" s="23"/>
      <c r="F121" s="23"/>
      <c r="G121" s="23"/>
      <c r="H121" s="23"/>
    </row>
    <row r="122" spans="1:8" s="173" customFormat="1">
      <c r="A122" s="173" t="s">
        <v>1072</v>
      </c>
      <c r="B122" s="23"/>
      <c r="C122" s="23"/>
      <c r="D122" s="23"/>
      <c r="E122" s="23"/>
      <c r="F122" s="23"/>
      <c r="G122" s="23"/>
      <c r="H122" s="23"/>
    </row>
    <row r="123" spans="1:8" s="173" customFormat="1">
      <c r="A123" s="173" t="s">
        <v>1084</v>
      </c>
      <c r="B123" s="23"/>
      <c r="C123" s="23"/>
      <c r="D123" s="23"/>
      <c r="E123" s="23"/>
      <c r="F123" s="23"/>
      <c r="G123" s="23"/>
      <c r="H123" s="23"/>
    </row>
    <row r="124" spans="1:8" s="173" customFormat="1">
      <c r="A124" s="173" t="s">
        <v>1390</v>
      </c>
      <c r="B124" s="23"/>
      <c r="C124" s="23"/>
      <c r="D124" s="23"/>
      <c r="E124" s="23"/>
      <c r="F124" s="23"/>
      <c r="G124" s="23"/>
      <c r="H124" s="23"/>
    </row>
    <row r="125" spans="1:8" s="173" customFormat="1">
      <c r="A125" s="173" t="s">
        <v>1073</v>
      </c>
      <c r="B125" s="23"/>
      <c r="C125" s="23"/>
      <c r="D125" s="23"/>
      <c r="E125" s="23"/>
      <c r="F125" s="23"/>
      <c r="G125" s="23"/>
      <c r="H125" s="23"/>
    </row>
    <row r="126" spans="1:8" s="173" customFormat="1">
      <c r="A126" s="173" t="s">
        <v>1074</v>
      </c>
      <c r="B126" s="23"/>
      <c r="C126" s="23"/>
      <c r="D126" s="23"/>
      <c r="E126" s="23"/>
      <c r="F126" s="23"/>
      <c r="G126" s="23"/>
      <c r="H126" s="23"/>
    </row>
    <row r="127" spans="1:8" s="194" customFormat="1">
      <c r="A127" s="194" t="s">
        <v>1388</v>
      </c>
      <c r="B127" s="23"/>
      <c r="C127" s="23"/>
      <c r="D127" s="23"/>
      <c r="E127" s="23"/>
      <c r="F127" s="23"/>
      <c r="G127" s="23"/>
      <c r="H127" s="23"/>
    </row>
    <row r="128" spans="1:8" s="173" customFormat="1">
      <c r="A128" s="173" t="s">
        <v>1389</v>
      </c>
      <c r="B128" s="23"/>
      <c r="C128" s="23"/>
      <c r="D128" s="23"/>
      <c r="E128" s="23"/>
      <c r="F128" s="23"/>
      <c r="G128" s="23"/>
      <c r="H128" s="23"/>
    </row>
    <row r="129" spans="1:8" s="173" customFormat="1">
      <c r="A129" s="173" t="s">
        <v>1077</v>
      </c>
      <c r="B129" s="23"/>
      <c r="C129" s="23"/>
      <c r="D129" s="23"/>
      <c r="E129" s="23"/>
      <c r="F129" s="23"/>
      <c r="G129" s="23"/>
      <c r="H129" s="23"/>
    </row>
    <row r="130" spans="1:8" s="173" customFormat="1">
      <c r="A130" s="173" t="s">
        <v>1075</v>
      </c>
      <c r="B130" s="23"/>
      <c r="C130" s="23"/>
      <c r="D130" s="23"/>
      <c r="E130" s="23"/>
      <c r="F130" s="23"/>
      <c r="G130" s="23"/>
      <c r="H130" s="23"/>
    </row>
    <row r="131" spans="1:8" s="173" customFormat="1">
      <c r="A131" s="173" t="s">
        <v>1076</v>
      </c>
      <c r="B131" s="23"/>
      <c r="C131" s="23"/>
      <c r="D131" s="23"/>
      <c r="E131" s="23"/>
      <c r="F131" s="23"/>
      <c r="G131" s="23"/>
      <c r="H131" s="23"/>
    </row>
    <row r="132" spans="1:8" s="173" customFormat="1">
      <c r="A132" s="173" t="s">
        <v>1013</v>
      </c>
      <c r="B132" s="23"/>
      <c r="C132" s="23"/>
      <c r="D132" s="23"/>
      <c r="E132" s="23"/>
      <c r="F132" s="23"/>
      <c r="G132" s="23"/>
      <c r="H132" s="23"/>
    </row>
    <row r="133" spans="1:8" s="173" customFormat="1">
      <c r="A133" s="173" t="s">
        <v>1085</v>
      </c>
      <c r="B133" s="23"/>
      <c r="C133" s="23"/>
      <c r="D133" s="23"/>
      <c r="E133" s="23"/>
      <c r="F133" s="23"/>
      <c r="G133" s="23"/>
      <c r="H133" s="23"/>
    </row>
    <row r="134" spans="1:8" s="173" customFormat="1">
      <c r="A134" s="173" t="s">
        <v>1078</v>
      </c>
      <c r="B134" s="23"/>
      <c r="C134" s="23"/>
      <c r="D134" s="23"/>
      <c r="E134" s="23"/>
      <c r="F134" s="23"/>
      <c r="G134" s="23"/>
      <c r="H134" s="23"/>
    </row>
    <row r="135" spans="1:8" s="194" customFormat="1">
      <c r="A135" s="194" t="s">
        <v>1392</v>
      </c>
      <c r="B135" s="23"/>
      <c r="C135" s="23"/>
      <c r="D135" s="23"/>
      <c r="E135" s="23"/>
      <c r="F135" s="23"/>
      <c r="G135" s="23"/>
      <c r="H135" s="23"/>
    </row>
    <row r="136" spans="1:8" s="173" customFormat="1">
      <c r="A136" s="173" t="s">
        <v>1079</v>
      </c>
      <c r="B136" s="23"/>
      <c r="C136" s="23"/>
      <c r="D136" s="23"/>
      <c r="E136" s="23"/>
      <c r="F136" s="23"/>
      <c r="G136" s="23"/>
      <c r="H136" s="23"/>
    </row>
    <row r="137" spans="1:8" s="173" customFormat="1"/>
    <row r="138" spans="1:8" s="173" customFormat="1"/>
    <row r="139" spans="1:8">
      <c r="A139" s="129" t="s">
        <v>1028</v>
      </c>
    </row>
    <row r="140" spans="1:8">
      <c r="A140" t="s">
        <v>1029</v>
      </c>
      <c r="B140" s="23"/>
      <c r="C140" s="23"/>
      <c r="D140" s="23"/>
      <c r="E140" s="23"/>
      <c r="F140" s="23"/>
      <c r="G140" s="23"/>
      <c r="H140" s="23"/>
    </row>
    <row r="141" spans="1:8" s="173" customFormat="1">
      <c r="A141" s="173" t="s">
        <v>1036</v>
      </c>
      <c r="B141" s="23"/>
      <c r="C141" s="23"/>
      <c r="D141" s="23"/>
      <c r="E141" s="23"/>
      <c r="F141" s="23"/>
      <c r="G141" s="23"/>
      <c r="H141" s="23"/>
    </row>
    <row r="142" spans="1:8">
      <c r="A142" t="s">
        <v>1030</v>
      </c>
      <c r="B142" s="23"/>
      <c r="C142" s="23"/>
      <c r="D142" s="23"/>
      <c r="E142" s="23"/>
      <c r="F142" s="23"/>
      <c r="G142" s="23"/>
      <c r="H142" s="23"/>
    </row>
    <row r="143" spans="1:8">
      <c r="A143" t="s">
        <v>1037</v>
      </c>
      <c r="B143" s="23"/>
      <c r="C143" s="23"/>
      <c r="D143" s="23"/>
      <c r="E143" s="23"/>
      <c r="F143" s="23"/>
      <c r="G143" s="23"/>
      <c r="H143" s="23"/>
    </row>
    <row r="144" spans="1:8" s="173" customFormat="1">
      <c r="A144" s="173" t="s">
        <v>1038</v>
      </c>
      <c r="B144" s="23"/>
      <c r="C144" s="23"/>
      <c r="D144" s="23"/>
      <c r="E144" s="23"/>
      <c r="F144" s="23"/>
      <c r="G144" s="23"/>
      <c r="H144" s="23"/>
    </row>
    <row r="145" spans="1:8" s="173" customFormat="1">
      <c r="A145" s="173" t="s">
        <v>1039</v>
      </c>
      <c r="B145" s="23"/>
      <c r="C145" s="23"/>
      <c r="D145" s="23"/>
      <c r="E145" s="23"/>
      <c r="F145" s="23"/>
      <c r="G145" s="23"/>
      <c r="H145" s="23"/>
    </row>
    <row r="146" spans="1:8">
      <c r="A146" t="s">
        <v>1031</v>
      </c>
      <c r="B146" s="23"/>
      <c r="C146" s="23"/>
      <c r="D146" s="23"/>
      <c r="E146" s="23"/>
      <c r="F146" s="23"/>
      <c r="G146" s="23"/>
      <c r="H146" s="23"/>
    </row>
    <row r="147" spans="1:8" s="173" customFormat="1">
      <c r="A147" s="173" t="s">
        <v>1035</v>
      </c>
      <c r="B147" s="23"/>
      <c r="C147" s="23"/>
      <c r="D147" s="23"/>
      <c r="E147" s="23"/>
      <c r="F147" s="23"/>
      <c r="G147" s="23"/>
      <c r="H147" s="23"/>
    </row>
    <row r="148" spans="1:8">
      <c r="A148" t="s">
        <v>1032</v>
      </c>
      <c r="B148" s="23"/>
      <c r="C148" s="23"/>
      <c r="D148" s="23"/>
      <c r="E148" s="23"/>
      <c r="F148" s="23"/>
      <c r="G148" s="23"/>
      <c r="H148" s="23"/>
    </row>
    <row r="149" spans="1:8">
      <c r="A149" t="s">
        <v>1033</v>
      </c>
      <c r="B149" s="23"/>
      <c r="C149" s="23"/>
      <c r="D149" s="23"/>
      <c r="E149" s="23"/>
      <c r="F149" s="23"/>
      <c r="G149" s="23"/>
      <c r="H149" s="23"/>
    </row>
    <row r="150" spans="1:8">
      <c r="A150" t="s">
        <v>1034</v>
      </c>
      <c r="B150" s="23"/>
      <c r="C150" s="23"/>
      <c r="D150" s="23"/>
      <c r="E150" s="23"/>
      <c r="F150" s="23"/>
      <c r="G150" s="23"/>
      <c r="H150" s="23"/>
    </row>
    <row r="153" spans="1:8">
      <c r="A153" s="129" t="s">
        <v>1041</v>
      </c>
    </row>
    <row r="154" spans="1:8">
      <c r="A154" t="s">
        <v>1042</v>
      </c>
      <c r="B154" s="23"/>
      <c r="C154" s="23"/>
      <c r="D154" s="23"/>
      <c r="E154" s="23"/>
      <c r="F154" s="23"/>
      <c r="G154" s="23"/>
      <c r="H154" s="23"/>
    </row>
    <row r="155" spans="1:8">
      <c r="A155" t="s">
        <v>1043</v>
      </c>
      <c r="B155" s="23"/>
      <c r="C155" s="23"/>
      <c r="D155" s="23"/>
      <c r="E155" s="23"/>
      <c r="F155" s="23"/>
      <c r="G155" s="23"/>
      <c r="H155" s="23"/>
    </row>
    <row r="156" spans="1:8" s="173" customFormat="1">
      <c r="A156" s="173" t="s">
        <v>1053</v>
      </c>
      <c r="B156" s="23"/>
      <c r="C156" s="23"/>
      <c r="D156" s="23"/>
      <c r="E156" s="23"/>
      <c r="F156" s="23"/>
      <c r="G156" s="23"/>
      <c r="H156" s="23"/>
    </row>
    <row r="157" spans="1:8" s="173" customFormat="1">
      <c r="A157" s="173" t="s">
        <v>1054</v>
      </c>
      <c r="B157" s="23"/>
      <c r="C157" s="23"/>
      <c r="D157" s="23"/>
      <c r="E157" s="23"/>
      <c r="F157" s="23"/>
      <c r="G157" s="23"/>
      <c r="H157" s="23"/>
    </row>
    <row r="158" spans="1:8">
      <c r="A158" t="s">
        <v>1044</v>
      </c>
      <c r="B158" s="23"/>
      <c r="C158" s="23"/>
      <c r="D158" s="23"/>
      <c r="E158" s="23"/>
      <c r="F158" s="23"/>
      <c r="G158" s="23"/>
      <c r="H158" s="23"/>
    </row>
    <row r="159" spans="1:8">
      <c r="A159" t="s">
        <v>1045</v>
      </c>
      <c r="B159" s="23"/>
      <c r="C159" s="23"/>
      <c r="D159" s="23"/>
      <c r="E159" s="23"/>
      <c r="F159" s="23"/>
      <c r="G159" s="23"/>
      <c r="H159" s="23"/>
    </row>
    <row r="160" spans="1:8">
      <c r="A160" t="s">
        <v>1046</v>
      </c>
      <c r="B160" s="23"/>
      <c r="C160" s="23"/>
      <c r="D160" s="23"/>
      <c r="E160" s="23"/>
      <c r="F160" s="23"/>
      <c r="G160" s="23"/>
      <c r="H160" s="23"/>
    </row>
    <row r="161" spans="1:8">
      <c r="A161" t="s">
        <v>1047</v>
      </c>
      <c r="B161" s="23"/>
      <c r="C161" s="23"/>
      <c r="D161" s="23"/>
      <c r="E161" s="23"/>
      <c r="F161" s="23"/>
      <c r="G161" s="23"/>
      <c r="H161" s="23"/>
    </row>
    <row r="162" spans="1:8">
      <c r="A162" t="s">
        <v>1048</v>
      </c>
      <c r="B162" s="23"/>
      <c r="C162" s="23"/>
      <c r="D162" s="23"/>
      <c r="E162" s="23"/>
      <c r="F162" s="23"/>
      <c r="G162" s="23"/>
      <c r="H162" s="23"/>
    </row>
    <row r="163" spans="1:8">
      <c r="A163" t="s">
        <v>1049</v>
      </c>
      <c r="B163" s="23"/>
      <c r="C163" s="23"/>
      <c r="D163" s="23"/>
      <c r="E163" s="23"/>
      <c r="F163" s="23"/>
      <c r="G163" s="23"/>
      <c r="H163" s="23"/>
    </row>
    <row r="164" spans="1:8">
      <c r="A164" t="s">
        <v>1050</v>
      </c>
      <c r="B164" s="23"/>
      <c r="C164" s="23"/>
      <c r="D164" s="23"/>
      <c r="E164" s="23"/>
      <c r="F164" s="23"/>
      <c r="G164" s="23"/>
      <c r="H164" s="23"/>
    </row>
    <row r="165" spans="1:8">
      <c r="A165" t="s">
        <v>1051</v>
      </c>
      <c r="B165" s="23"/>
      <c r="C165" s="23"/>
      <c r="D165" s="23"/>
      <c r="E165" s="23"/>
      <c r="F165" s="23"/>
      <c r="G165" s="23"/>
      <c r="H165" s="23"/>
    </row>
    <row r="166" spans="1:8">
      <c r="A166" t="s">
        <v>1052</v>
      </c>
      <c r="B166" s="23"/>
      <c r="C166" s="23"/>
      <c r="D166" s="23"/>
      <c r="E166" s="23"/>
      <c r="F166" s="23"/>
      <c r="G166" s="23"/>
      <c r="H166" s="23"/>
    </row>
    <row r="167" spans="1:8">
      <c r="A167" t="s">
        <v>1055</v>
      </c>
      <c r="B167" s="23"/>
      <c r="C167" s="23"/>
      <c r="D167" s="23"/>
      <c r="E167" s="23"/>
      <c r="F167" s="23"/>
      <c r="G167" s="23"/>
      <c r="H167" s="23"/>
    </row>
    <row r="168" spans="1:8">
      <c r="A168" t="s">
        <v>1056</v>
      </c>
      <c r="B168" s="23"/>
      <c r="C168" s="23"/>
      <c r="D168" s="23"/>
      <c r="E168" s="23"/>
      <c r="F168" s="23"/>
      <c r="G168" s="23"/>
      <c r="H168" s="23"/>
    </row>
    <row r="171" spans="1:8">
      <c r="A171" s="129" t="s">
        <v>1057</v>
      </c>
    </row>
    <row r="172" spans="1:8">
      <c r="A172" t="s">
        <v>1058</v>
      </c>
      <c r="B172" s="23"/>
      <c r="C172" s="23"/>
      <c r="D172" s="23"/>
      <c r="E172" s="23"/>
      <c r="F172" s="23"/>
      <c r="G172" s="23"/>
      <c r="H172" s="23"/>
    </row>
    <row r="173" spans="1:8">
      <c r="A173" t="s">
        <v>1059</v>
      </c>
      <c r="B173" s="23"/>
      <c r="C173" s="23"/>
      <c r="D173" s="23"/>
      <c r="E173" s="23"/>
      <c r="F173" s="23"/>
      <c r="G173" s="23"/>
      <c r="H173" s="23"/>
    </row>
    <row r="174" spans="1:8">
      <c r="A174" t="s">
        <v>1060</v>
      </c>
      <c r="B174" s="23"/>
      <c r="C174" s="23"/>
      <c r="D174" s="23"/>
      <c r="E174" s="23"/>
      <c r="F174" s="23"/>
      <c r="G174" s="23"/>
      <c r="H174" s="23"/>
    </row>
    <row r="175" spans="1:8">
      <c r="A175" t="s">
        <v>1061</v>
      </c>
      <c r="B175" s="23"/>
      <c r="C175" s="23"/>
      <c r="D175" s="23"/>
      <c r="E175" s="23"/>
      <c r="F175" s="23"/>
      <c r="G175" s="23"/>
      <c r="H175" s="23"/>
    </row>
    <row r="176" spans="1:8">
      <c r="A176" t="s">
        <v>1062</v>
      </c>
      <c r="B176" s="23"/>
      <c r="C176" s="23"/>
      <c r="D176" s="23"/>
      <c r="E176" s="23"/>
      <c r="F176" s="23"/>
      <c r="G176" s="23"/>
      <c r="H176" s="23"/>
    </row>
    <row r="177" spans="1:8">
      <c r="A177" t="s">
        <v>1063</v>
      </c>
      <c r="B177" s="23"/>
      <c r="C177" s="23"/>
      <c r="D177" s="23"/>
      <c r="E177" s="23"/>
      <c r="F177" s="23"/>
      <c r="G177" s="23"/>
      <c r="H177" s="23"/>
    </row>
    <row r="178" spans="1:8">
      <c r="A178" t="s">
        <v>1064</v>
      </c>
      <c r="B178" s="23"/>
      <c r="C178" s="23"/>
      <c r="D178" s="23"/>
      <c r="E178" s="23"/>
      <c r="F178" s="23"/>
      <c r="G178" s="23"/>
      <c r="H178" s="23"/>
    </row>
    <row r="179" spans="1:8">
      <c r="A179" t="s">
        <v>1066</v>
      </c>
      <c r="B179" s="23"/>
      <c r="C179" s="23"/>
      <c r="D179" s="23"/>
      <c r="E179" s="23"/>
      <c r="F179" s="23"/>
      <c r="G179" s="23"/>
      <c r="H179" s="23"/>
    </row>
    <row r="180" spans="1:8">
      <c r="A180" t="s">
        <v>1065</v>
      </c>
      <c r="B180" s="23"/>
      <c r="C180" s="23"/>
      <c r="D180" s="23"/>
      <c r="E180" s="23"/>
      <c r="F180" s="23"/>
      <c r="G180" s="23"/>
      <c r="H180" s="23"/>
    </row>
    <row r="182" spans="1:8" s="173" customFormat="1"/>
    <row r="183" spans="1:8" s="173" customFormat="1">
      <c r="A183" s="178" t="s">
        <v>1105</v>
      </c>
    </row>
    <row r="184" spans="1:8" s="173" customFormat="1">
      <c r="A184" s="177" t="s">
        <v>1106</v>
      </c>
      <c r="B184" s="23"/>
      <c r="C184" s="23"/>
      <c r="D184" s="23"/>
      <c r="E184" s="23"/>
      <c r="F184" s="23"/>
      <c r="G184" s="23"/>
      <c r="H184" s="23"/>
    </row>
    <row r="185" spans="1:8" s="173" customFormat="1">
      <c r="A185" s="177" t="s">
        <v>1110</v>
      </c>
      <c r="B185" s="23"/>
      <c r="C185" s="23"/>
      <c r="D185" s="23"/>
      <c r="E185" s="23"/>
      <c r="F185" s="23"/>
      <c r="G185" s="23"/>
      <c r="H185" s="23"/>
    </row>
    <row r="186" spans="1:8" s="173" customFormat="1">
      <c r="A186" s="177" t="s">
        <v>1109</v>
      </c>
      <c r="B186" s="23"/>
      <c r="C186" s="23"/>
      <c r="D186" s="23"/>
      <c r="E186" s="23"/>
      <c r="F186" s="23"/>
      <c r="G186" s="23"/>
      <c r="H186" s="23"/>
    </row>
    <row r="187" spans="1:8" s="173" customFormat="1">
      <c r="A187" s="177" t="s">
        <v>1108</v>
      </c>
      <c r="B187" s="23"/>
      <c r="C187" s="23"/>
      <c r="D187" s="23"/>
      <c r="E187" s="23"/>
      <c r="F187" s="23"/>
      <c r="G187" s="23"/>
      <c r="H187" s="23"/>
    </row>
    <row r="188" spans="1:8" s="173" customFormat="1">
      <c r="A188" s="177" t="s">
        <v>1111</v>
      </c>
      <c r="B188" s="23"/>
      <c r="C188" s="23"/>
      <c r="D188" s="23"/>
      <c r="E188" s="23"/>
      <c r="F188" s="23"/>
      <c r="G188" s="23"/>
      <c r="H188" s="23"/>
    </row>
    <row r="189" spans="1:8" s="173" customFormat="1">
      <c r="A189" s="177" t="s">
        <v>1114</v>
      </c>
      <c r="B189" s="23"/>
      <c r="C189" s="23"/>
      <c r="D189" s="23"/>
      <c r="E189" s="23"/>
      <c r="F189" s="23"/>
      <c r="G189" s="23"/>
      <c r="H189" s="23"/>
    </row>
    <row r="190" spans="1:8" s="173" customFormat="1">
      <c r="A190" s="177" t="s">
        <v>1115</v>
      </c>
      <c r="B190" s="23"/>
      <c r="C190" s="23"/>
      <c r="D190" s="23"/>
      <c r="E190" s="23"/>
      <c r="F190" s="23"/>
      <c r="G190" s="23"/>
      <c r="H190" s="23"/>
    </row>
    <row r="191" spans="1:8" s="173" customFormat="1">
      <c r="A191" s="177" t="s">
        <v>1116</v>
      </c>
      <c r="B191" s="23"/>
      <c r="C191" s="23"/>
      <c r="D191" s="23"/>
      <c r="E191" s="23"/>
      <c r="F191" s="23"/>
      <c r="G191" s="23"/>
      <c r="H191" s="23"/>
    </row>
    <row r="192" spans="1:8" s="173" customFormat="1">
      <c r="A192" s="177" t="s">
        <v>1112</v>
      </c>
      <c r="B192" s="23"/>
      <c r="C192" s="23"/>
      <c r="D192" s="23"/>
      <c r="E192" s="23"/>
      <c r="F192" s="23"/>
      <c r="G192" s="23"/>
      <c r="H192" s="23"/>
    </row>
    <row r="193" spans="1:8" s="173" customFormat="1">
      <c r="A193" s="177" t="s">
        <v>1113</v>
      </c>
      <c r="B193" s="23"/>
      <c r="C193" s="23"/>
      <c r="D193" s="23"/>
      <c r="E193" s="23"/>
      <c r="F193" s="23"/>
      <c r="G193" s="23"/>
      <c r="H193" s="23"/>
    </row>
    <row r="194" spans="1:8" s="173" customFormat="1">
      <c r="A194" s="177" t="s">
        <v>1118</v>
      </c>
      <c r="B194" s="23"/>
      <c r="C194" s="23"/>
      <c r="D194" s="23"/>
      <c r="E194" s="23"/>
      <c r="F194" s="23"/>
      <c r="G194" s="23"/>
      <c r="H194" s="23"/>
    </row>
    <row r="195" spans="1:8" s="173" customFormat="1">
      <c r="A195" s="177" t="s">
        <v>1119</v>
      </c>
      <c r="B195" s="23"/>
      <c r="C195" s="23"/>
      <c r="D195" s="23"/>
      <c r="E195" s="23"/>
      <c r="F195" s="23"/>
      <c r="G195" s="23"/>
      <c r="H195" s="23"/>
    </row>
    <row r="196" spans="1:8" s="173" customFormat="1">
      <c r="A196" s="177" t="s">
        <v>1117</v>
      </c>
      <c r="B196" s="23"/>
      <c r="C196" s="23"/>
      <c r="D196" s="23"/>
      <c r="E196" s="23"/>
      <c r="F196" s="23"/>
      <c r="G196" s="23"/>
      <c r="H196" s="23"/>
    </row>
    <row r="197" spans="1:8" s="173" customFormat="1">
      <c r="A197" s="177" t="s">
        <v>1120</v>
      </c>
      <c r="B197" s="23"/>
      <c r="C197" s="23"/>
      <c r="D197" s="23"/>
      <c r="E197" s="23"/>
      <c r="F197" s="23"/>
      <c r="G197" s="23"/>
      <c r="H197" s="23"/>
    </row>
    <row r="198" spans="1:8" s="173" customFormat="1"/>
    <row r="199" spans="1:8" s="173" customFormat="1"/>
    <row r="200" spans="1:8" s="173" customFormat="1"/>
    <row r="201" spans="1:8" s="173" customFormat="1"/>
    <row r="202" spans="1:8" s="173" customFormat="1"/>
    <row r="203" spans="1:8" s="173" customFormat="1"/>
    <row r="204" spans="1:8" s="173" customFormat="1"/>
    <row r="206" spans="1:8">
      <c r="A206" s="129" t="s">
        <v>1088</v>
      </c>
    </row>
    <row r="207" spans="1:8">
      <c r="A207" t="s">
        <v>1089</v>
      </c>
      <c r="B207" s="23"/>
      <c r="C207" s="23"/>
      <c r="D207" s="23"/>
      <c r="E207" s="23"/>
      <c r="F207" s="23"/>
      <c r="G207" s="23"/>
      <c r="H207" s="23"/>
    </row>
    <row r="208" spans="1:8">
      <c r="A208" t="s">
        <v>1090</v>
      </c>
      <c r="B208" s="23"/>
      <c r="C208" s="23"/>
      <c r="D208" s="23"/>
      <c r="E208" s="23"/>
      <c r="F208" s="23"/>
      <c r="G208" s="23"/>
      <c r="H208" s="23"/>
    </row>
    <row r="209" spans="1:8">
      <c r="A209" t="s">
        <v>1091</v>
      </c>
      <c r="B209" s="23"/>
      <c r="C209" s="23"/>
      <c r="D209" s="23"/>
      <c r="E209" s="23"/>
      <c r="F209" s="23"/>
      <c r="G209" s="23"/>
      <c r="H209" s="23"/>
    </row>
    <row r="210" spans="1:8">
      <c r="A210" t="s">
        <v>1092</v>
      </c>
      <c r="B210" s="23"/>
      <c r="C210" s="23"/>
      <c r="D210" s="23"/>
      <c r="E210" s="23"/>
      <c r="F210" s="23"/>
      <c r="G210" s="23"/>
      <c r="H210" s="23"/>
    </row>
    <row r="211" spans="1:8">
      <c r="A211" t="s">
        <v>1093</v>
      </c>
      <c r="B211" s="23"/>
      <c r="C211" s="23"/>
      <c r="D211" s="23"/>
      <c r="E211" s="23"/>
      <c r="F211" s="23"/>
      <c r="G211" s="23"/>
      <c r="H211" s="23"/>
    </row>
    <row r="212" spans="1:8">
      <c r="A212" t="s">
        <v>1094</v>
      </c>
      <c r="B212" s="23"/>
      <c r="C212" s="23"/>
      <c r="D212" s="23"/>
      <c r="E212" s="23"/>
      <c r="F212" s="23"/>
      <c r="G212" s="23"/>
      <c r="H212" s="23"/>
    </row>
    <row r="213" spans="1:8">
      <c r="A213" t="s">
        <v>1095</v>
      </c>
      <c r="B213" s="23"/>
      <c r="C213" s="23"/>
      <c r="D213" s="23"/>
      <c r="E213" s="23"/>
      <c r="F213" s="23"/>
      <c r="G213" s="23"/>
      <c r="H213" s="23"/>
    </row>
    <row r="214" spans="1:8">
      <c r="A214" t="s">
        <v>1096</v>
      </c>
      <c r="B214" s="23"/>
      <c r="C214" s="23"/>
      <c r="D214" s="23"/>
      <c r="E214" s="23"/>
      <c r="F214" s="23"/>
      <c r="G214" s="23"/>
      <c r="H214" s="23"/>
    </row>
    <row r="215" spans="1:8">
      <c r="A215" t="s">
        <v>1097</v>
      </c>
      <c r="B215" s="23"/>
      <c r="C215" s="23"/>
      <c r="D215" s="23"/>
      <c r="E215" s="23"/>
      <c r="F215" s="23"/>
      <c r="G215" s="23"/>
      <c r="H215" s="23"/>
    </row>
    <row r="216" spans="1:8" ht="31.5">
      <c r="A216" s="176" t="s">
        <v>1098</v>
      </c>
      <c r="B216" s="23"/>
      <c r="C216" s="23"/>
      <c r="D216" s="23"/>
      <c r="E216" s="23"/>
      <c r="F216" s="23"/>
      <c r="G216" s="23"/>
      <c r="H216" s="23"/>
    </row>
    <row r="217" spans="1:8" ht="31.5">
      <c r="A217" s="176" t="s">
        <v>1099</v>
      </c>
      <c r="B217" s="23"/>
      <c r="C217" s="23"/>
      <c r="D217" s="23"/>
      <c r="E217" s="23"/>
      <c r="F217" s="23"/>
      <c r="G217" s="23"/>
      <c r="H217" s="23"/>
    </row>
    <row r="218" spans="1:8" ht="31.5">
      <c r="A218" s="176" t="s">
        <v>1100</v>
      </c>
      <c r="B218" s="23"/>
      <c r="C218" s="23"/>
      <c r="D218" s="23"/>
      <c r="E218" s="23"/>
      <c r="F218" s="23"/>
      <c r="G218" s="23"/>
      <c r="H218" s="23"/>
    </row>
    <row r="219" spans="1:8">
      <c r="A219" s="176" t="s">
        <v>1101</v>
      </c>
      <c r="B219" s="23"/>
      <c r="C219" s="23"/>
      <c r="D219" s="23"/>
      <c r="E219" s="23"/>
      <c r="F219" s="23"/>
      <c r="G219" s="23"/>
      <c r="H219" s="23"/>
    </row>
    <row r="220" spans="1:8" ht="31.5">
      <c r="A220" s="176" t="s">
        <v>1102</v>
      </c>
      <c r="B220" s="23"/>
      <c r="C220" s="23"/>
      <c r="D220" s="23"/>
      <c r="E220" s="23"/>
      <c r="F220" s="23"/>
      <c r="G220" s="23"/>
      <c r="H220" s="23"/>
    </row>
    <row r="221" spans="1:8">
      <c r="A221" s="176" t="s">
        <v>1103</v>
      </c>
      <c r="B221" s="23"/>
      <c r="C221" s="23"/>
      <c r="D221" s="23"/>
      <c r="E221" s="23"/>
      <c r="F221" s="23"/>
      <c r="G221" s="23"/>
      <c r="H221" s="23"/>
    </row>
    <row r="222" spans="1:8" ht="31.5">
      <c r="A222" s="176" t="s">
        <v>1104</v>
      </c>
      <c r="B222" s="23"/>
      <c r="C222" s="23"/>
      <c r="D222" s="23"/>
      <c r="E222" s="23"/>
      <c r="F222" s="23"/>
      <c r="G222" s="23"/>
      <c r="H222" s="23"/>
    </row>
    <row r="226" spans="1:8">
      <c r="A226" s="129" t="s">
        <v>1240</v>
      </c>
    </row>
    <row r="227" spans="1:8">
      <c r="A227" t="s">
        <v>1241</v>
      </c>
      <c r="B227" s="23"/>
      <c r="C227" s="23"/>
      <c r="D227" s="23"/>
      <c r="E227" s="23"/>
      <c r="F227" s="23"/>
      <c r="G227" s="23"/>
      <c r="H227" s="23"/>
    </row>
    <row r="228" spans="1:8">
      <c r="A228" t="s">
        <v>1242</v>
      </c>
      <c r="B228" s="23"/>
      <c r="C228" s="23"/>
      <c r="D228" s="23"/>
      <c r="E228" s="23"/>
      <c r="F228" s="23"/>
      <c r="G228" s="23"/>
      <c r="H228" s="23"/>
    </row>
    <row r="229" spans="1:8">
      <c r="A229" t="s">
        <v>1243</v>
      </c>
      <c r="B229" s="23"/>
      <c r="C229" s="23"/>
      <c r="D229" s="23"/>
      <c r="E229" s="23"/>
      <c r="F229" s="23"/>
      <c r="G229" s="23"/>
      <c r="H229" s="23"/>
    </row>
    <row r="230" spans="1:8">
      <c r="A230" t="s">
        <v>1244</v>
      </c>
      <c r="B230" s="23"/>
      <c r="C230" s="23"/>
      <c r="D230" s="23"/>
      <c r="E230" s="23"/>
      <c r="F230" s="23"/>
      <c r="G230" s="23"/>
      <c r="H230" s="23"/>
    </row>
    <row r="231" spans="1:8">
      <c r="A231" t="s">
        <v>1245</v>
      </c>
      <c r="B231" s="23"/>
      <c r="C231" s="23"/>
      <c r="D231" s="23"/>
      <c r="E231" s="23"/>
      <c r="F231" s="23"/>
      <c r="G231" s="23"/>
      <c r="H231" s="23"/>
    </row>
    <row r="232" spans="1:8">
      <c r="A232" t="s">
        <v>1246</v>
      </c>
      <c r="B232" s="23"/>
      <c r="C232" s="23"/>
      <c r="D232" s="23"/>
      <c r="E232" s="23"/>
      <c r="F232" s="23"/>
      <c r="G232" s="23"/>
      <c r="H232" s="23"/>
    </row>
    <row r="233" spans="1:8">
      <c r="A233" t="s">
        <v>1247</v>
      </c>
      <c r="B233" s="23"/>
      <c r="C233" s="23"/>
      <c r="D233" s="23"/>
      <c r="E233" s="23"/>
      <c r="F233" s="23"/>
      <c r="G233" s="23"/>
      <c r="H233" s="23"/>
    </row>
    <row r="234" spans="1:8">
      <c r="A234" t="s">
        <v>1267</v>
      </c>
      <c r="B234" s="23"/>
      <c r="C234" s="23"/>
      <c r="D234" s="23"/>
      <c r="E234" s="23"/>
      <c r="F234" s="23"/>
      <c r="G234" s="23"/>
      <c r="H234" s="23"/>
    </row>
    <row r="235" spans="1:8">
      <c r="A235" t="s">
        <v>1266</v>
      </c>
      <c r="B235" s="23"/>
      <c r="C235" s="23"/>
      <c r="D235" s="23"/>
      <c r="E235" s="23"/>
      <c r="F235" s="23"/>
      <c r="G235" s="23"/>
      <c r="H235" s="23"/>
    </row>
    <row r="236" spans="1:8">
      <c r="A236" t="s">
        <v>1265</v>
      </c>
      <c r="B236" s="23"/>
      <c r="C236" s="23"/>
      <c r="D236" s="23"/>
      <c r="E236" s="23"/>
      <c r="F236" s="23"/>
      <c r="G236" s="23"/>
      <c r="H236" s="23"/>
    </row>
    <row r="237" spans="1:8">
      <c r="A237" t="s">
        <v>1248</v>
      </c>
      <c r="B237" s="23"/>
      <c r="C237" s="23"/>
      <c r="D237" s="23"/>
      <c r="E237" s="23"/>
      <c r="F237" s="23"/>
      <c r="G237" s="23"/>
      <c r="H237" s="23"/>
    </row>
    <row r="238" spans="1:8">
      <c r="A238" t="s">
        <v>1250</v>
      </c>
      <c r="B238" s="23"/>
      <c r="C238" s="23"/>
      <c r="D238" s="23"/>
      <c r="E238" s="23"/>
      <c r="F238" s="23"/>
      <c r="G238" s="23"/>
      <c r="H238" s="23"/>
    </row>
    <row r="239" spans="1:8">
      <c r="A239" t="s">
        <v>1249</v>
      </c>
      <c r="B239" s="23"/>
      <c r="C239" s="23"/>
      <c r="D239" s="23"/>
      <c r="E239" s="23"/>
      <c r="F239" s="23"/>
      <c r="G239" s="23"/>
      <c r="H239" s="23"/>
    </row>
    <row r="240" spans="1:8">
      <c r="A240" t="s">
        <v>1251</v>
      </c>
      <c r="B240" s="23"/>
      <c r="C240" s="23"/>
      <c r="D240" s="23"/>
      <c r="E240" s="23"/>
      <c r="F240" s="23"/>
      <c r="G240" s="23"/>
      <c r="H240" s="23"/>
    </row>
    <row r="241" spans="1:8">
      <c r="A241" t="s">
        <v>1272</v>
      </c>
      <c r="B241" s="23"/>
      <c r="C241" s="23"/>
      <c r="D241" s="23"/>
      <c r="E241" s="23"/>
      <c r="F241" s="23"/>
      <c r="G241" s="23"/>
      <c r="H241" s="23"/>
    </row>
    <row r="242" spans="1:8" s="173" customFormat="1">
      <c r="A242" s="173" t="s">
        <v>1260</v>
      </c>
      <c r="B242" s="23"/>
      <c r="C242" s="23"/>
      <c r="D242" s="23"/>
      <c r="E242" s="23"/>
      <c r="F242" s="23"/>
      <c r="G242" s="23"/>
      <c r="H242" s="23"/>
    </row>
    <row r="243" spans="1:8" s="173" customFormat="1">
      <c r="A243" s="173" t="s">
        <v>1268</v>
      </c>
      <c r="B243" s="23"/>
      <c r="C243" s="23"/>
      <c r="D243" s="23"/>
      <c r="E243" s="23"/>
      <c r="F243" s="23"/>
      <c r="G243" s="23"/>
      <c r="H243" s="23"/>
    </row>
    <row r="244" spans="1:8">
      <c r="A244" t="s">
        <v>1252</v>
      </c>
      <c r="B244" s="23"/>
      <c r="C244" s="23"/>
      <c r="D244" s="23"/>
      <c r="E244" s="23"/>
      <c r="F244" s="23"/>
      <c r="G244" s="23"/>
      <c r="H244" s="23"/>
    </row>
    <row r="245" spans="1:8">
      <c r="A245" t="s">
        <v>1253</v>
      </c>
      <c r="B245" s="23"/>
      <c r="C245" s="23"/>
      <c r="D245" s="23"/>
      <c r="E245" s="23"/>
      <c r="F245" s="23"/>
      <c r="G245" s="23"/>
      <c r="H245" s="23"/>
    </row>
    <row r="246" spans="1:8">
      <c r="A246" t="s">
        <v>1254</v>
      </c>
      <c r="B246" s="23"/>
      <c r="C246" s="23"/>
      <c r="D246" s="23"/>
      <c r="E246" s="23"/>
      <c r="F246" s="23"/>
      <c r="G246" s="23"/>
      <c r="H246" s="23"/>
    </row>
    <row r="247" spans="1:8" s="173" customFormat="1">
      <c r="A247" s="173" t="s">
        <v>1270</v>
      </c>
      <c r="B247" s="23"/>
      <c r="C247" s="23"/>
      <c r="D247" s="23"/>
      <c r="E247" s="23"/>
      <c r="F247" s="23"/>
      <c r="G247" s="23"/>
      <c r="H247" s="23"/>
    </row>
    <row r="248" spans="1:8" s="173" customFormat="1">
      <c r="A248" s="173" t="s">
        <v>1271</v>
      </c>
      <c r="B248" s="23"/>
      <c r="C248" s="23"/>
      <c r="D248" s="23"/>
      <c r="E248" s="23"/>
      <c r="F248" s="23"/>
      <c r="G248" s="23"/>
      <c r="H248" s="23"/>
    </row>
    <row r="249" spans="1:8">
      <c r="A249" t="s">
        <v>1255</v>
      </c>
      <c r="B249" s="23"/>
      <c r="C249" s="23"/>
      <c r="D249" s="23"/>
      <c r="E249" s="23"/>
      <c r="F249" s="23"/>
      <c r="G249" s="23"/>
      <c r="H249" s="23"/>
    </row>
    <row r="250" spans="1:8">
      <c r="A250" t="s">
        <v>1256</v>
      </c>
      <c r="B250" s="23"/>
      <c r="C250" s="23"/>
      <c r="D250" s="23"/>
      <c r="E250" s="23"/>
      <c r="F250" s="23"/>
      <c r="G250" s="23"/>
      <c r="H250" s="23"/>
    </row>
    <row r="251" spans="1:8">
      <c r="A251" t="s">
        <v>1257</v>
      </c>
      <c r="B251" s="23"/>
      <c r="C251" s="23"/>
      <c r="D251" s="23"/>
      <c r="E251" s="23"/>
      <c r="F251" s="23"/>
      <c r="G251" s="23"/>
      <c r="H251" s="23"/>
    </row>
    <row r="252" spans="1:8">
      <c r="A252" t="s">
        <v>1258</v>
      </c>
      <c r="B252" s="23"/>
      <c r="C252" s="23"/>
      <c r="D252" s="23"/>
      <c r="E252" s="23"/>
      <c r="F252" s="23"/>
      <c r="G252" s="23"/>
      <c r="H252" s="23"/>
    </row>
    <row r="253" spans="1:8">
      <c r="A253" t="s">
        <v>1259</v>
      </c>
      <c r="B253" s="23"/>
      <c r="C253" s="23"/>
      <c r="D253" s="23"/>
      <c r="E253" s="23"/>
      <c r="F253" s="23"/>
      <c r="G253" s="23"/>
      <c r="H253" s="23"/>
    </row>
    <row r="254" spans="1:8">
      <c r="A254" t="s">
        <v>1261</v>
      </c>
      <c r="B254" s="23"/>
      <c r="C254" s="23"/>
      <c r="D254" s="23"/>
      <c r="E254" s="23"/>
      <c r="F254" s="23"/>
      <c r="G254" s="23"/>
      <c r="H254" s="23"/>
    </row>
    <row r="255" spans="1:8">
      <c r="A255" t="s">
        <v>1262</v>
      </c>
      <c r="B255" s="23"/>
      <c r="C255" s="23"/>
      <c r="D255" s="23"/>
      <c r="E255" s="23"/>
      <c r="F255" s="23"/>
      <c r="G255" s="23"/>
      <c r="H255" s="23"/>
    </row>
    <row r="256" spans="1:8" s="173" customFormat="1">
      <c r="A256" s="173" t="s">
        <v>1269</v>
      </c>
      <c r="B256" s="23"/>
      <c r="C256" s="23"/>
      <c r="D256" s="23"/>
      <c r="E256" s="23"/>
      <c r="F256" s="23"/>
      <c r="G256" s="23"/>
      <c r="H256" s="23"/>
    </row>
    <row r="257" spans="1:8">
      <c r="A257" t="s">
        <v>1263</v>
      </c>
      <c r="B257" s="23"/>
      <c r="C257" s="23"/>
      <c r="D257" s="23"/>
      <c r="E257" s="23"/>
      <c r="F257" s="23"/>
      <c r="G257" s="23"/>
      <c r="H257" s="23"/>
    </row>
    <row r="258" spans="1:8">
      <c r="A258" t="s">
        <v>1264</v>
      </c>
      <c r="B258" s="23"/>
      <c r="C258" s="23"/>
      <c r="D258" s="23"/>
      <c r="E258" s="23"/>
      <c r="F258" s="23"/>
      <c r="G258" s="23"/>
      <c r="H258" s="23"/>
    </row>
  </sheetData>
  <pageMargins left="0.7" right="0.7" top="0.75" bottom="0.75" header="0.3" footer="0.3"/>
  <pageSetup paperSize="9" fitToHeight="0"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31"/>
  <sheetViews>
    <sheetView topLeftCell="A19" workbookViewId="0">
      <selection activeCell="A89" sqref="A89"/>
    </sheetView>
  </sheetViews>
  <sheetFormatPr defaultRowHeight="15.75"/>
  <cols>
    <col min="1" max="1" width="35.125" customWidth="1"/>
    <col min="2" max="2" width="23.5" customWidth="1"/>
    <col min="3" max="3" width="14.375" customWidth="1"/>
    <col min="4" max="4" width="18.875" customWidth="1"/>
    <col min="5" max="5" width="19.625" customWidth="1"/>
    <col min="6" max="6" width="18.75" customWidth="1"/>
    <col min="7" max="7" width="19.375" customWidth="1"/>
  </cols>
  <sheetData>
    <row r="1" spans="1:8" s="238" customFormat="1">
      <c r="A1" s="238" t="s">
        <v>969</v>
      </c>
    </row>
    <row r="2" spans="1:8" s="238" customFormat="1">
      <c r="A2" s="238" t="s">
        <v>1913</v>
      </c>
    </row>
    <row r="3" spans="1:8" s="238" customFormat="1">
      <c r="A3" s="238" t="s">
        <v>1914</v>
      </c>
    </row>
    <row r="4" spans="1:8" s="238" customFormat="1"/>
    <row r="5" spans="1:8" s="2" customFormat="1" ht="21">
      <c r="A5" s="2" t="s">
        <v>1966</v>
      </c>
    </row>
    <row r="7" spans="1:8" ht="48" customHeight="1">
      <c r="A7" s="290" t="s">
        <v>1967</v>
      </c>
      <c r="B7" s="290"/>
      <c r="C7" s="290"/>
      <c r="D7" s="290"/>
      <c r="E7" s="290"/>
      <c r="F7" s="176"/>
      <c r="G7" s="176"/>
      <c r="H7" s="176"/>
    </row>
    <row r="9" spans="1:8" s="129" customFormat="1">
      <c r="A9" s="300" t="s">
        <v>1883</v>
      </c>
      <c r="B9" s="301" t="s">
        <v>1901</v>
      </c>
      <c r="C9" s="301"/>
      <c r="D9" s="301"/>
      <c r="E9" s="301"/>
      <c r="F9" s="301"/>
      <c r="G9" s="301"/>
    </row>
    <row r="11" spans="1:8">
      <c r="A11" t="s">
        <v>1884</v>
      </c>
      <c r="D11" s="298" t="s">
        <v>1919</v>
      </c>
    </row>
    <row r="12" spans="1:8">
      <c r="A12" t="s">
        <v>1885</v>
      </c>
    </row>
    <row r="13" spans="1:8">
      <c r="A13" t="s">
        <v>1892</v>
      </c>
    </row>
    <row r="14" spans="1:8" s="238" customFormat="1">
      <c r="A14" s="238" t="s">
        <v>1961</v>
      </c>
    </row>
    <row r="15" spans="1:8">
      <c r="A15" t="s">
        <v>1893</v>
      </c>
    </row>
    <row r="16" spans="1:8">
      <c r="A16" t="s">
        <v>1894</v>
      </c>
    </row>
    <row r="17" spans="1:1">
      <c r="A17" t="s">
        <v>1895</v>
      </c>
    </row>
    <row r="18" spans="1:1">
      <c r="A18" t="s">
        <v>1896</v>
      </c>
    </row>
    <row r="19" spans="1:1" s="238" customFormat="1">
      <c r="A19" s="238" t="s">
        <v>1907</v>
      </c>
    </row>
    <row r="20" spans="1:1">
      <c r="A20" t="s">
        <v>1886</v>
      </c>
    </row>
    <row r="21" spans="1:1">
      <c r="A21" t="s">
        <v>1887</v>
      </c>
    </row>
    <row r="22" spans="1:1">
      <c r="A22" t="s">
        <v>1888</v>
      </c>
    </row>
    <row r="23" spans="1:1" s="238" customFormat="1">
      <c r="A23" s="238" t="s">
        <v>1921</v>
      </c>
    </row>
    <row r="24" spans="1:1">
      <c r="A24" t="s">
        <v>1889</v>
      </c>
    </row>
    <row r="25" spans="1:1" s="238" customFormat="1">
      <c r="A25" s="238" t="s">
        <v>1891</v>
      </c>
    </row>
    <row r="26" spans="1:1" s="238" customFormat="1">
      <c r="A26" s="238" t="s">
        <v>1897</v>
      </c>
    </row>
    <row r="27" spans="1:1">
      <c r="A27" t="s">
        <v>1890</v>
      </c>
    </row>
    <row r="28" spans="1:1" s="238" customFormat="1">
      <c r="A28" s="238" t="s">
        <v>1962</v>
      </c>
    </row>
    <row r="29" spans="1:1">
      <c r="A29" t="s">
        <v>1898</v>
      </c>
    </row>
    <row r="30" spans="1:1">
      <c r="A30" t="s">
        <v>1899</v>
      </c>
    </row>
    <row r="31" spans="1:1">
      <c r="A31" t="s">
        <v>1900</v>
      </c>
    </row>
    <row r="32" spans="1:1" s="238" customFormat="1">
      <c r="A32" s="238" t="s">
        <v>1963</v>
      </c>
    </row>
    <row r="33" spans="1:7" s="238" customFormat="1">
      <c r="A33" s="238" t="s">
        <v>1964</v>
      </c>
    </row>
    <row r="34" spans="1:7" s="238" customFormat="1">
      <c r="A34" s="238" t="s">
        <v>1965</v>
      </c>
    </row>
    <row r="35" spans="1:7" s="238" customFormat="1">
      <c r="A35" s="238" t="s">
        <v>1989</v>
      </c>
    </row>
    <row r="36" spans="1:7" s="238" customFormat="1"/>
    <row r="37" spans="1:7" s="238" customFormat="1"/>
    <row r="41" spans="1:7" s="129" customFormat="1">
      <c r="A41" s="300" t="s">
        <v>1902</v>
      </c>
      <c r="B41" s="300" t="s">
        <v>1903</v>
      </c>
      <c r="C41" s="300"/>
      <c r="D41" s="300"/>
      <c r="E41" s="300"/>
      <c r="F41" s="300"/>
      <c r="G41" s="300"/>
    </row>
    <row r="43" spans="1:7" s="129" customFormat="1">
      <c r="A43" s="129" t="s">
        <v>456</v>
      </c>
      <c r="B43" s="129" t="s">
        <v>1922</v>
      </c>
      <c r="C43" s="129" t="s">
        <v>457</v>
      </c>
      <c r="D43" s="129" t="s">
        <v>460</v>
      </c>
      <c r="E43" s="129" t="s">
        <v>459</v>
      </c>
      <c r="F43" s="129" t="s">
        <v>463</v>
      </c>
      <c r="G43" s="129" t="s">
        <v>1906</v>
      </c>
    </row>
    <row r="44" spans="1:7">
      <c r="C44" s="299"/>
      <c r="G44" s="176"/>
    </row>
    <row r="45" spans="1:7">
      <c r="C45" s="299"/>
      <c r="G45" s="176"/>
    </row>
    <row r="46" spans="1:7">
      <c r="C46" s="299"/>
      <c r="G46" s="176"/>
    </row>
    <row r="47" spans="1:7">
      <c r="C47" s="299"/>
      <c r="G47" s="176"/>
    </row>
    <row r="48" spans="1:7">
      <c r="C48" s="299"/>
      <c r="G48" s="176"/>
    </row>
    <row r="49" spans="1:7">
      <c r="C49" s="299"/>
      <c r="G49" s="176"/>
    </row>
    <row r="50" spans="1:7" s="238" customFormat="1">
      <c r="C50" s="299"/>
      <c r="G50" s="176"/>
    </row>
    <row r="51" spans="1:7">
      <c r="C51" s="299"/>
      <c r="G51" s="176"/>
    </row>
    <row r="52" spans="1:7">
      <c r="C52" s="299"/>
      <c r="G52" s="176"/>
    </row>
    <row r="53" spans="1:7" s="129" customFormat="1">
      <c r="A53" s="300" t="s">
        <v>1904</v>
      </c>
      <c r="B53" s="300" t="s">
        <v>1905</v>
      </c>
      <c r="C53" s="300"/>
      <c r="D53" s="300"/>
      <c r="E53" s="300"/>
      <c r="F53" s="300"/>
      <c r="G53" s="300"/>
    </row>
    <row r="55" spans="1:7">
      <c r="A55" t="s">
        <v>1908</v>
      </c>
    </row>
    <row r="56" spans="1:7">
      <c r="A56" t="s">
        <v>1909</v>
      </c>
    </row>
    <row r="57" spans="1:7">
      <c r="A57" t="s">
        <v>1910</v>
      </c>
    </row>
    <row r="58" spans="1:7">
      <c r="A58" t="s">
        <v>1911</v>
      </c>
    </row>
    <row r="59" spans="1:7">
      <c r="A59" t="s">
        <v>1920</v>
      </c>
    </row>
    <row r="60" spans="1:7">
      <c r="A60" t="s">
        <v>1912</v>
      </c>
    </row>
    <row r="61" spans="1:7">
      <c r="A61" t="s">
        <v>1916</v>
      </c>
    </row>
    <row r="62" spans="1:7">
      <c r="A62" t="s">
        <v>1915</v>
      </c>
    </row>
    <row r="63" spans="1:7">
      <c r="A63" t="s">
        <v>1917</v>
      </c>
    </row>
    <row r="64" spans="1:7">
      <c r="A64" t="s">
        <v>1918</v>
      </c>
    </row>
    <row r="67" spans="1:7" s="129" customFormat="1">
      <c r="A67" s="300" t="s">
        <v>1923</v>
      </c>
      <c r="B67" s="300" t="s">
        <v>1924</v>
      </c>
      <c r="C67" s="300"/>
      <c r="D67" s="300"/>
      <c r="E67" s="300"/>
      <c r="F67" s="300"/>
      <c r="G67" s="300"/>
    </row>
    <row r="69" spans="1:7" s="129" customFormat="1">
      <c r="A69" s="129" t="s">
        <v>1407</v>
      </c>
      <c r="B69" s="129" t="s">
        <v>857</v>
      </c>
      <c r="C69" s="129" t="s">
        <v>1925</v>
      </c>
      <c r="D69" s="129" t="s">
        <v>615</v>
      </c>
      <c r="E69" s="129" t="s">
        <v>1950</v>
      </c>
      <c r="F69" s="129" t="s">
        <v>1406</v>
      </c>
      <c r="G69" s="129" t="s">
        <v>725</v>
      </c>
    </row>
    <row r="70" spans="1:7" s="3" customFormat="1">
      <c r="A70" s="3" t="s">
        <v>1929</v>
      </c>
    </row>
    <row r="71" spans="1:7" s="3" customFormat="1">
      <c r="A71" s="3" t="s">
        <v>1926</v>
      </c>
    </row>
    <row r="72" spans="1:7" s="3" customFormat="1">
      <c r="A72" s="3" t="s">
        <v>1983</v>
      </c>
    </row>
    <row r="73" spans="1:7" s="3" customFormat="1">
      <c r="A73" s="3" t="s">
        <v>1928</v>
      </c>
    </row>
    <row r="74" spans="1:7" s="3" customFormat="1">
      <c r="A74" s="3" t="s">
        <v>1927</v>
      </c>
    </row>
    <row r="75" spans="1:7">
      <c r="A75" s="3"/>
    </row>
    <row r="76" spans="1:7" s="238" customFormat="1">
      <c r="A76" s="3" t="s">
        <v>1980</v>
      </c>
      <c r="B76" s="238" t="s">
        <v>1981</v>
      </c>
      <c r="D76" s="302" t="s">
        <v>1982</v>
      </c>
    </row>
    <row r="79" spans="1:7" s="129" customFormat="1">
      <c r="A79" s="300" t="s">
        <v>1930</v>
      </c>
      <c r="B79" s="300" t="s">
        <v>1869</v>
      </c>
      <c r="C79" s="300"/>
      <c r="D79" s="300"/>
      <c r="E79" s="300"/>
      <c r="F79" s="300"/>
      <c r="G79" s="300"/>
    </row>
    <row r="81" spans="1:7" s="238" customFormat="1">
      <c r="A81" s="238" t="s">
        <v>1935</v>
      </c>
    </row>
    <row r="82" spans="1:7">
      <c r="A82" t="s">
        <v>1931</v>
      </c>
    </row>
    <row r="83" spans="1:7">
      <c r="A83" t="s">
        <v>1932</v>
      </c>
    </row>
    <row r="84" spans="1:7">
      <c r="A84" t="s">
        <v>1933</v>
      </c>
    </row>
    <row r="85" spans="1:7">
      <c r="A85" t="s">
        <v>1934</v>
      </c>
    </row>
    <row r="86" spans="1:7">
      <c r="A86" t="s">
        <v>1936</v>
      </c>
    </row>
    <row r="87" spans="1:7" s="238" customFormat="1">
      <c r="A87" s="238" t="s">
        <v>1939</v>
      </c>
    </row>
    <row r="88" spans="1:7">
      <c r="A88" t="s">
        <v>1937</v>
      </c>
    </row>
    <row r="89" spans="1:7" s="238" customFormat="1">
      <c r="A89" s="238" t="s">
        <v>1951</v>
      </c>
    </row>
    <row r="90" spans="1:7">
      <c r="A90" t="s">
        <v>1938</v>
      </c>
    </row>
    <row r="91" spans="1:7">
      <c r="A91" t="s">
        <v>1940</v>
      </c>
    </row>
    <row r="92" spans="1:7">
      <c r="A92" t="s">
        <v>1941</v>
      </c>
    </row>
    <row r="95" spans="1:7" s="129" customFormat="1">
      <c r="A95" s="300" t="s">
        <v>1942</v>
      </c>
      <c r="B95" s="300" t="s">
        <v>1943</v>
      </c>
      <c r="C95" s="300"/>
      <c r="D95" s="300"/>
      <c r="E95" s="300"/>
      <c r="F95" s="300"/>
      <c r="G95" s="300"/>
    </row>
    <row r="97" spans="1:7">
      <c r="A97" t="s">
        <v>1944</v>
      </c>
    </row>
    <row r="98" spans="1:7">
      <c r="A98" t="s">
        <v>1945</v>
      </c>
    </row>
    <row r="99" spans="1:7">
      <c r="A99" t="s">
        <v>1946</v>
      </c>
    </row>
    <row r="100" spans="1:7">
      <c r="A100" t="s">
        <v>1947</v>
      </c>
    </row>
    <row r="101" spans="1:7">
      <c r="A101" t="s">
        <v>1948</v>
      </c>
    </row>
    <row r="102" spans="1:7">
      <c r="A102" t="s">
        <v>1949</v>
      </c>
    </row>
    <row r="103" spans="1:7">
      <c r="A103" t="s">
        <v>1952</v>
      </c>
    </row>
    <row r="104" spans="1:7">
      <c r="A104" t="s">
        <v>1953</v>
      </c>
    </row>
    <row r="107" spans="1:7" s="129" customFormat="1">
      <c r="A107" s="300" t="s">
        <v>1954</v>
      </c>
      <c r="B107" s="300" t="s">
        <v>1985</v>
      </c>
      <c r="C107" s="300"/>
      <c r="D107" s="300"/>
      <c r="E107" s="300"/>
      <c r="F107" s="300"/>
      <c r="G107" s="300"/>
    </row>
    <row r="109" spans="1:7">
      <c r="A109" t="s">
        <v>1986</v>
      </c>
    </row>
    <row r="110" spans="1:7">
      <c r="A110" t="s">
        <v>1955</v>
      </c>
    </row>
    <row r="111" spans="1:7">
      <c r="A111" t="s">
        <v>1956</v>
      </c>
    </row>
    <row r="112" spans="1:7">
      <c r="A112" t="s">
        <v>1957</v>
      </c>
    </row>
    <row r="113" spans="1:7">
      <c r="A113" t="s">
        <v>1958</v>
      </c>
    </row>
    <row r="114" spans="1:7">
      <c r="A114" t="s">
        <v>1959</v>
      </c>
    </row>
    <row r="115" spans="1:7">
      <c r="A115" t="s">
        <v>1960</v>
      </c>
    </row>
    <row r="116" spans="1:7">
      <c r="A116" t="s">
        <v>1979</v>
      </c>
    </row>
    <row r="117" spans="1:7" s="238" customFormat="1">
      <c r="A117" s="238" t="s">
        <v>1984</v>
      </c>
    </row>
    <row r="118" spans="1:7" s="238" customFormat="1">
      <c r="A118" s="238" t="s">
        <v>1987</v>
      </c>
    </row>
    <row r="119" spans="1:7" s="238" customFormat="1">
      <c r="A119" s="238" t="s">
        <v>1988</v>
      </c>
    </row>
    <row r="121" spans="1:7" s="129" customFormat="1">
      <c r="A121" s="300" t="s">
        <v>1968</v>
      </c>
      <c r="B121" s="300" t="s">
        <v>1969</v>
      </c>
      <c r="C121" s="300"/>
      <c r="D121" s="300"/>
      <c r="E121" s="300"/>
      <c r="F121" s="300"/>
      <c r="G121" s="300"/>
    </row>
    <row r="123" spans="1:7">
      <c r="A123" t="s">
        <v>1970</v>
      </c>
    </row>
    <row r="124" spans="1:7">
      <c r="A124" t="s">
        <v>1971</v>
      </c>
    </row>
    <row r="125" spans="1:7">
      <c r="A125" t="s">
        <v>1972</v>
      </c>
    </row>
    <row r="126" spans="1:7">
      <c r="A126" t="s">
        <v>1973</v>
      </c>
    </row>
    <row r="127" spans="1:7">
      <c r="A127" t="s">
        <v>1977</v>
      </c>
    </row>
    <row r="128" spans="1:7">
      <c r="A128" t="s">
        <v>1974</v>
      </c>
    </row>
    <row r="129" spans="1:1">
      <c r="A129" t="s">
        <v>1975</v>
      </c>
    </row>
    <row r="130" spans="1:1" s="238" customFormat="1">
      <c r="A130" s="238" t="s">
        <v>1978</v>
      </c>
    </row>
    <row r="131" spans="1:1">
      <c r="A131" t="s">
        <v>1976</v>
      </c>
    </row>
  </sheetData>
  <mergeCells count="1">
    <mergeCell ref="A7:E7"/>
  </mergeCells>
  <hyperlinks>
    <hyperlink ref="D76" r:id="rId1"/>
  </hyperlinks>
  <pageMargins left="0.7" right="0.7" top="0.75" bottom="0.75" header="0.3" footer="0.3"/>
  <pageSetup paperSize="9" scale="80" fitToHeight="0" orientation="landscape"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57"/>
  <sheetViews>
    <sheetView workbookViewId="0">
      <selection activeCell="L21" sqref="L21"/>
    </sheetView>
  </sheetViews>
  <sheetFormatPr defaultRowHeight="15.75"/>
  <cols>
    <col min="1" max="1" width="23.25" customWidth="1"/>
    <col min="2" max="2" width="12.125" customWidth="1"/>
    <col min="3" max="3" width="10.875" customWidth="1"/>
    <col min="4" max="4" width="11" customWidth="1"/>
    <col min="5" max="5" width="12.25" customWidth="1"/>
    <col min="8" max="8" width="6.5" customWidth="1"/>
    <col min="9" max="9" width="2.25" customWidth="1"/>
  </cols>
  <sheetData>
    <row r="1" spans="1:9" s="238" customFormat="1">
      <c r="A1" s="238" t="s">
        <v>969</v>
      </c>
    </row>
    <row r="2" spans="1:9" s="2" customFormat="1" ht="21">
      <c r="A2" s="2" t="s">
        <v>1873</v>
      </c>
    </row>
    <row r="3" spans="1:9">
      <c r="A3" t="s">
        <v>1870</v>
      </c>
    </row>
    <row r="4" spans="1:9" s="238" customFormat="1">
      <c r="A4" s="238" t="s">
        <v>1872</v>
      </c>
    </row>
    <row r="6" spans="1:9" s="297" customFormat="1" ht="21">
      <c r="A6" s="2" t="s">
        <v>1847</v>
      </c>
      <c r="B6" s="296" t="s">
        <v>1848</v>
      </c>
      <c r="C6" s="296"/>
      <c r="D6" s="296"/>
      <c r="E6" s="296"/>
      <c r="F6" s="296"/>
      <c r="G6" s="296"/>
      <c r="H6" s="296"/>
      <c r="I6" s="296"/>
    </row>
    <row r="7" spans="1:9" s="238" customFormat="1" ht="16.5" thickBot="1">
      <c r="A7" s="129"/>
      <c r="B7" s="237"/>
      <c r="C7" s="237"/>
      <c r="D7" s="237"/>
      <c r="E7" s="237"/>
      <c r="F7" s="237"/>
      <c r="G7" s="237"/>
      <c r="H7" s="237"/>
      <c r="I7" s="237"/>
    </row>
    <row r="8" spans="1:9">
      <c r="A8" s="271" t="s">
        <v>1849</v>
      </c>
      <c r="B8" s="272" t="s">
        <v>1850</v>
      </c>
      <c r="C8" s="273" t="s">
        <v>1851</v>
      </c>
      <c r="D8" s="273" t="s">
        <v>1852</v>
      </c>
      <c r="E8" s="274" t="s">
        <v>1853</v>
      </c>
    </row>
    <row r="9" spans="1:9">
      <c r="A9" s="275" t="s">
        <v>1854</v>
      </c>
      <c r="B9" s="270" t="s">
        <v>1855</v>
      </c>
      <c r="C9" s="269" t="s">
        <v>1856</v>
      </c>
      <c r="D9" s="269" t="s">
        <v>1857</v>
      </c>
      <c r="E9" s="276" t="s">
        <v>1858</v>
      </c>
    </row>
    <row r="10" spans="1:9" ht="16.5" thickBot="1">
      <c r="A10" s="277" t="s">
        <v>1859</v>
      </c>
      <c r="B10" s="278" t="s">
        <v>1381</v>
      </c>
      <c r="C10" s="279" t="s">
        <v>1856</v>
      </c>
      <c r="D10" s="279" t="s">
        <v>1380</v>
      </c>
      <c r="E10" s="280" t="s">
        <v>1858</v>
      </c>
    </row>
    <row r="12" spans="1:9" s="237" customFormat="1">
      <c r="A12" s="283" t="s">
        <v>1860</v>
      </c>
      <c r="B12" s="284"/>
      <c r="C12" s="285"/>
      <c r="D12" s="286" t="s">
        <v>1861</v>
      </c>
      <c r="E12" s="287"/>
      <c r="F12" s="287"/>
      <c r="G12" s="288"/>
    </row>
    <row r="13" spans="1:9">
      <c r="A13" s="281" t="s">
        <v>1862</v>
      </c>
      <c r="B13" s="281"/>
      <c r="C13" s="281"/>
      <c r="D13" s="282" t="s">
        <v>1863</v>
      </c>
      <c r="E13" s="282"/>
      <c r="F13" s="282"/>
      <c r="G13" s="282"/>
    </row>
    <row r="14" spans="1:9">
      <c r="A14" s="281" t="s">
        <v>1864</v>
      </c>
      <c r="B14" s="281"/>
      <c r="C14" s="281"/>
      <c r="D14" s="282" t="s">
        <v>1865</v>
      </c>
      <c r="E14" s="282"/>
      <c r="F14" s="282"/>
      <c r="G14" s="282"/>
    </row>
    <row r="15" spans="1:9">
      <c r="A15" s="282"/>
      <c r="B15" s="282"/>
      <c r="C15" s="282"/>
      <c r="D15" s="282"/>
      <c r="E15" s="282"/>
      <c r="F15" s="282"/>
      <c r="G15" s="282"/>
    </row>
    <row r="16" spans="1:9">
      <c r="A16" s="282"/>
      <c r="B16" s="282"/>
      <c r="C16" s="282"/>
      <c r="D16" s="282"/>
      <c r="E16" s="282"/>
      <c r="F16" s="282"/>
      <c r="G16" s="282"/>
    </row>
    <row r="17" spans="1:7">
      <c r="A17" s="282"/>
      <c r="B17" s="282"/>
      <c r="C17" s="282"/>
      <c r="D17" s="282"/>
      <c r="E17" s="282"/>
      <c r="F17" s="282"/>
      <c r="G17" s="282"/>
    </row>
    <row r="18" spans="1:7">
      <c r="A18" s="282"/>
      <c r="B18" s="282"/>
      <c r="C18" s="282"/>
      <c r="D18" s="282"/>
      <c r="E18" s="282"/>
      <c r="F18" s="282"/>
      <c r="G18" s="282"/>
    </row>
    <row r="19" spans="1:7">
      <c r="A19" s="282"/>
      <c r="B19" s="282"/>
      <c r="C19" s="282"/>
      <c r="D19" s="282"/>
      <c r="E19" s="282"/>
      <c r="F19" s="282"/>
      <c r="G19" s="282"/>
    </row>
    <row r="20" spans="1:7">
      <c r="A20" s="282"/>
      <c r="B20" s="282"/>
      <c r="C20" s="282"/>
      <c r="D20" s="282"/>
      <c r="E20" s="282"/>
      <c r="F20" s="282"/>
      <c r="G20" s="282"/>
    </row>
    <row r="21" spans="1:7">
      <c r="A21" s="282"/>
      <c r="B21" s="282"/>
      <c r="C21" s="282"/>
      <c r="D21" s="282"/>
      <c r="E21" s="282"/>
      <c r="F21" s="282"/>
      <c r="G21" s="282"/>
    </row>
    <row r="24" spans="1:7" s="129" customFormat="1">
      <c r="A24" s="7" t="s">
        <v>291</v>
      </c>
      <c r="B24" s="289" t="s">
        <v>1866</v>
      </c>
      <c r="C24" s="289"/>
      <c r="D24" s="289" t="s">
        <v>1867</v>
      </c>
      <c r="E24" s="289"/>
      <c r="F24" s="289" t="s">
        <v>1868</v>
      </c>
      <c r="G24" s="289"/>
    </row>
    <row r="25" spans="1:7" s="238" customFormat="1" ht="46.5" customHeight="1">
      <c r="A25" s="291" t="s">
        <v>1874</v>
      </c>
      <c r="B25" s="292"/>
      <c r="C25" s="293"/>
      <c r="D25" s="292" t="s">
        <v>1882</v>
      </c>
      <c r="E25" s="293"/>
      <c r="F25" s="294"/>
      <c r="G25" s="295"/>
    </row>
    <row r="26" spans="1:7">
      <c r="A26" s="291"/>
      <c r="B26" s="292"/>
      <c r="C26" s="293"/>
      <c r="D26" s="292"/>
      <c r="E26" s="293"/>
      <c r="F26" s="294"/>
      <c r="G26" s="295"/>
    </row>
    <row r="27" spans="1:7">
      <c r="A27" s="291"/>
      <c r="B27" s="292"/>
      <c r="C27" s="293"/>
      <c r="D27" s="292"/>
      <c r="E27" s="293"/>
      <c r="F27" s="294"/>
      <c r="G27" s="295"/>
    </row>
    <row r="28" spans="1:7">
      <c r="A28" s="291"/>
      <c r="B28" s="292"/>
      <c r="C28" s="293"/>
      <c r="D28" s="292"/>
      <c r="E28" s="293"/>
      <c r="F28" s="294"/>
      <c r="G28" s="295"/>
    </row>
    <row r="29" spans="1:7">
      <c r="A29" s="291"/>
      <c r="B29" s="292"/>
      <c r="C29" s="293"/>
      <c r="D29" s="292"/>
      <c r="E29" s="293"/>
      <c r="F29" s="294"/>
      <c r="G29" s="295"/>
    </row>
    <row r="30" spans="1:7">
      <c r="A30" s="291"/>
      <c r="B30" s="292"/>
      <c r="C30" s="293"/>
      <c r="D30" s="292"/>
      <c r="E30" s="293"/>
      <c r="F30" s="294"/>
      <c r="G30" s="295"/>
    </row>
    <row r="31" spans="1:7">
      <c r="A31" s="291"/>
      <c r="B31" s="292"/>
      <c r="C31" s="293"/>
      <c r="D31" s="292"/>
      <c r="E31" s="293"/>
      <c r="F31" s="294"/>
      <c r="G31" s="295"/>
    </row>
    <row r="32" spans="1:7">
      <c r="A32" s="291"/>
      <c r="B32" s="292"/>
      <c r="C32" s="293"/>
      <c r="D32" s="292"/>
      <c r="E32" s="293"/>
      <c r="F32" s="294"/>
      <c r="G32" s="295"/>
    </row>
    <row r="33" spans="1:7">
      <c r="A33" s="291"/>
      <c r="B33" s="292"/>
      <c r="C33" s="293"/>
      <c r="D33" s="292"/>
      <c r="E33" s="293"/>
      <c r="F33" s="294"/>
      <c r="G33" s="295"/>
    </row>
    <row r="34" spans="1:7">
      <c r="A34" s="291"/>
      <c r="B34" s="292"/>
      <c r="C34" s="293"/>
      <c r="D34" s="292"/>
      <c r="E34" s="293"/>
      <c r="F34" s="294"/>
      <c r="G34" s="295"/>
    </row>
    <row r="35" spans="1:7">
      <c r="A35" s="291"/>
      <c r="B35" s="292"/>
      <c r="C35" s="293"/>
      <c r="D35" s="292"/>
      <c r="E35" s="293"/>
      <c r="F35" s="294"/>
      <c r="G35" s="295"/>
    </row>
    <row r="36" spans="1:7">
      <c r="A36" s="291"/>
      <c r="B36" s="292"/>
      <c r="C36" s="293"/>
      <c r="D36" s="292"/>
      <c r="E36" s="293"/>
      <c r="F36" s="294"/>
      <c r="G36" s="295"/>
    </row>
    <row r="39" spans="1:7">
      <c r="A39" s="129" t="s">
        <v>1871</v>
      </c>
    </row>
    <row r="40" spans="1:7">
      <c r="A40" t="s">
        <v>1875</v>
      </c>
      <c r="B40" s="290"/>
      <c r="C40" s="290"/>
      <c r="D40" s="290"/>
      <c r="E40" s="290"/>
      <c r="F40" s="290"/>
      <c r="G40" s="290"/>
    </row>
    <row r="41" spans="1:7">
      <c r="A41" t="s">
        <v>1877</v>
      </c>
      <c r="B41" s="290"/>
      <c r="C41" s="290"/>
      <c r="D41" s="290"/>
      <c r="E41" s="290"/>
      <c r="F41" s="290"/>
      <c r="G41" s="290"/>
    </row>
    <row r="42" spans="1:7">
      <c r="A42" t="s">
        <v>1876</v>
      </c>
      <c r="B42" s="290"/>
      <c r="C42" s="290"/>
      <c r="D42" s="290"/>
      <c r="E42" s="290"/>
      <c r="F42" s="290"/>
      <c r="G42" s="290"/>
    </row>
    <row r="43" spans="1:7">
      <c r="A43" t="s">
        <v>1878</v>
      </c>
      <c r="B43" s="290"/>
      <c r="C43" s="290"/>
      <c r="D43" s="290"/>
      <c r="E43" s="290"/>
      <c r="F43" s="290"/>
      <c r="G43" s="290"/>
    </row>
    <row r="44" spans="1:7">
      <c r="A44" t="s">
        <v>1879</v>
      </c>
      <c r="B44" s="290"/>
      <c r="C44" s="290"/>
      <c r="D44" s="290"/>
      <c r="E44" s="290"/>
      <c r="F44" s="290"/>
      <c r="G44" s="290"/>
    </row>
    <row r="45" spans="1:7">
      <c r="A45" t="s">
        <v>1880</v>
      </c>
      <c r="B45" s="290"/>
      <c r="C45" s="290"/>
      <c r="D45" s="290"/>
      <c r="E45" s="290"/>
      <c r="F45" s="290"/>
      <c r="G45" s="290"/>
    </row>
    <row r="46" spans="1:7">
      <c r="A46" t="s">
        <v>1881</v>
      </c>
      <c r="B46" s="290"/>
      <c r="C46" s="290"/>
      <c r="D46" s="290"/>
      <c r="E46" s="290"/>
      <c r="F46" s="290"/>
      <c r="G46" s="290"/>
    </row>
    <row r="47" spans="1:7">
      <c r="B47" s="254"/>
      <c r="C47" s="254"/>
      <c r="D47" s="254"/>
      <c r="E47" s="254"/>
      <c r="F47" s="254"/>
      <c r="G47" s="254"/>
    </row>
    <row r="48" spans="1:7">
      <c r="B48" s="254"/>
      <c r="C48" s="254"/>
      <c r="D48" s="254"/>
      <c r="E48" s="254"/>
      <c r="F48" s="254"/>
      <c r="G48" s="254"/>
    </row>
    <row r="49" spans="2:7">
      <c r="B49" s="254"/>
      <c r="C49" s="254"/>
      <c r="D49" s="254"/>
      <c r="E49" s="254"/>
      <c r="F49" s="254"/>
      <c r="G49" s="254"/>
    </row>
    <row r="50" spans="2:7">
      <c r="B50" s="254"/>
      <c r="C50" s="254"/>
      <c r="D50" s="254"/>
      <c r="E50" s="254"/>
      <c r="F50" s="254"/>
      <c r="G50" s="254"/>
    </row>
    <row r="51" spans="2:7">
      <c r="B51" s="254"/>
      <c r="C51" s="254"/>
      <c r="D51" s="254"/>
      <c r="E51" s="254"/>
      <c r="F51" s="254"/>
      <c r="G51" s="254"/>
    </row>
    <row r="52" spans="2:7">
      <c r="B52" s="254"/>
      <c r="C52" s="254"/>
      <c r="D52" s="254"/>
      <c r="E52" s="254"/>
      <c r="F52" s="254"/>
      <c r="G52" s="254"/>
    </row>
    <row r="53" spans="2:7">
      <c r="B53" s="254"/>
      <c r="C53" s="254"/>
      <c r="D53" s="254"/>
      <c r="E53" s="254"/>
      <c r="F53" s="254"/>
      <c r="G53" s="254"/>
    </row>
    <row r="54" spans="2:7">
      <c r="B54" s="254"/>
      <c r="C54" s="254"/>
      <c r="D54" s="254"/>
      <c r="E54" s="254"/>
      <c r="F54" s="254"/>
      <c r="G54" s="254"/>
    </row>
    <row r="55" spans="2:7">
      <c r="B55" s="254"/>
      <c r="C55" s="254"/>
      <c r="D55" s="254"/>
      <c r="E55" s="254"/>
      <c r="F55" s="254"/>
      <c r="G55" s="254"/>
    </row>
    <row r="56" spans="2:7">
      <c r="B56" s="254"/>
      <c r="C56" s="254"/>
      <c r="D56" s="254"/>
      <c r="E56" s="254"/>
      <c r="F56" s="254"/>
      <c r="G56" s="254"/>
    </row>
    <row r="57" spans="2:7">
      <c r="B57" s="254"/>
      <c r="C57" s="254"/>
      <c r="D57" s="254"/>
      <c r="E57" s="254"/>
      <c r="F57" s="254"/>
      <c r="G57" s="254"/>
    </row>
  </sheetData>
  <mergeCells count="78">
    <mergeCell ref="B53:G53"/>
    <mergeCell ref="B54:G54"/>
    <mergeCell ref="B55:G55"/>
    <mergeCell ref="B56:G56"/>
    <mergeCell ref="B57:G57"/>
    <mergeCell ref="B47:G47"/>
    <mergeCell ref="B48:G48"/>
    <mergeCell ref="B49:G49"/>
    <mergeCell ref="B50:G50"/>
    <mergeCell ref="B51:G51"/>
    <mergeCell ref="B52:G52"/>
    <mergeCell ref="B41:G41"/>
    <mergeCell ref="B42:G42"/>
    <mergeCell ref="B43:G43"/>
    <mergeCell ref="B44:G44"/>
    <mergeCell ref="B45:G45"/>
    <mergeCell ref="B46:G46"/>
    <mergeCell ref="F32:G32"/>
    <mergeCell ref="F33:G33"/>
    <mergeCell ref="F34:G34"/>
    <mergeCell ref="F35:G35"/>
    <mergeCell ref="F36:G36"/>
    <mergeCell ref="B40:G40"/>
    <mergeCell ref="D35:E35"/>
    <mergeCell ref="D36:E36"/>
    <mergeCell ref="F24:G24"/>
    <mergeCell ref="F25:G25"/>
    <mergeCell ref="F26:G26"/>
    <mergeCell ref="F27:G27"/>
    <mergeCell ref="F28:G28"/>
    <mergeCell ref="F29:G29"/>
    <mergeCell ref="F30:G30"/>
    <mergeCell ref="F31:G31"/>
    <mergeCell ref="D29:E29"/>
    <mergeCell ref="D30:E30"/>
    <mergeCell ref="D31:E31"/>
    <mergeCell ref="D32:E32"/>
    <mergeCell ref="D33:E33"/>
    <mergeCell ref="D34:E34"/>
    <mergeCell ref="B32:C32"/>
    <mergeCell ref="B33:C33"/>
    <mergeCell ref="B34:C34"/>
    <mergeCell ref="B35:C35"/>
    <mergeCell ref="B36:C36"/>
    <mergeCell ref="D24:E24"/>
    <mergeCell ref="D25:E25"/>
    <mergeCell ref="D26:E26"/>
    <mergeCell ref="D27:E27"/>
    <mergeCell ref="D28:E28"/>
    <mergeCell ref="B26:C26"/>
    <mergeCell ref="B27:C27"/>
    <mergeCell ref="B28:C28"/>
    <mergeCell ref="B29:C29"/>
    <mergeCell ref="B30:C30"/>
    <mergeCell ref="B31:C31"/>
    <mergeCell ref="D20:G20"/>
    <mergeCell ref="D21:G21"/>
    <mergeCell ref="D12:G12"/>
    <mergeCell ref="A12:C12"/>
    <mergeCell ref="B24:C24"/>
    <mergeCell ref="B25:C25"/>
    <mergeCell ref="D13:G13"/>
    <mergeCell ref="D14:G14"/>
    <mergeCell ref="D15:G15"/>
    <mergeCell ref="D16:G16"/>
    <mergeCell ref="D17:G17"/>
    <mergeCell ref="D18:G18"/>
    <mergeCell ref="D19:G19"/>
    <mergeCell ref="A19:C19"/>
    <mergeCell ref="A20:C20"/>
    <mergeCell ref="A21:C21"/>
    <mergeCell ref="A13:C13"/>
    <mergeCell ref="A14:C14"/>
    <mergeCell ref="A15:C15"/>
    <mergeCell ref="A16:C16"/>
    <mergeCell ref="A17:C17"/>
    <mergeCell ref="A18:C18"/>
    <mergeCell ref="B6:I6"/>
  </mergeCells>
  <pageMargins left="0.70866141732283472" right="0.70866141732283472" top="0.74803149606299213" bottom="0.74803149606299213" header="0.31496062992125984" footer="0.31496062992125984"/>
  <pageSetup paperSize="9" scale="83"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sqref="A1:XFD3"/>
    </sheetView>
  </sheetViews>
  <sheetFormatPr defaultColWidth="8.875" defaultRowHeight="15.75"/>
  <sheetData>
    <row r="1" spans="1:1" s="173" customFormat="1">
      <c r="A1" s="173" t="s">
        <v>969</v>
      </c>
    </row>
    <row r="2" spans="1:1" s="173" customFormat="1">
      <c r="A2" s="173" t="s">
        <v>1204</v>
      </c>
    </row>
    <row r="3" spans="1:1" s="2" customFormat="1" ht="21">
      <c r="A3" s="2" t="s">
        <v>1203</v>
      </c>
    </row>
    <row r="4" spans="1:1" s="2" customFormat="1" ht="21"/>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22</vt:i4>
      </vt:variant>
      <vt:variant>
        <vt:lpstr>Named Ranges</vt:lpstr>
      </vt:variant>
      <vt:variant>
        <vt:i4>2</vt:i4>
      </vt:variant>
    </vt:vector>
  </HeadingPairs>
  <TitlesOfParts>
    <vt:vector size="24" baseType="lpstr">
      <vt:lpstr>Maintenance Log</vt:lpstr>
      <vt:lpstr>Boat Details</vt:lpstr>
      <vt:lpstr>Spare Parts</vt:lpstr>
      <vt:lpstr>Personal Inventory</vt:lpstr>
      <vt:lpstr>Passage Plan</vt:lpstr>
      <vt:lpstr>Passage Log</vt:lpstr>
      <vt:lpstr>Sight Log</vt:lpstr>
      <vt:lpstr>Deviation Table</vt:lpstr>
      <vt:lpstr>Personal Details</vt:lpstr>
      <vt:lpstr>Annual Spend</vt:lpstr>
      <vt:lpstr>Income</vt:lpstr>
      <vt:lpstr>Budget</vt:lpstr>
      <vt:lpstr>Power Budget</vt:lpstr>
      <vt:lpstr>Contact Details</vt:lpstr>
      <vt:lpstr>Planning Calendar</vt:lpstr>
      <vt:lpstr>Provisioning</vt:lpstr>
      <vt:lpstr>Meal Plan</vt:lpstr>
      <vt:lpstr>First Aid List</vt:lpstr>
      <vt:lpstr>SOP's</vt:lpstr>
      <vt:lpstr>Rescue Me!</vt:lpstr>
      <vt:lpstr>Safety Plan</vt:lpstr>
      <vt:lpstr>Boat Safety Diagram</vt:lpstr>
      <vt:lpstr>'Passage Plan'!Print_Area</vt:lpstr>
      <vt:lpstr>'Safety Plan'!Print_Area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Viki</cp:lastModifiedBy>
  <cp:lastPrinted>2018-03-01T22:42:54Z</cp:lastPrinted>
  <dcterms:created xsi:type="dcterms:W3CDTF">2017-10-25T06:28:33Z</dcterms:created>
  <dcterms:modified xsi:type="dcterms:W3CDTF">2018-03-01T23:15:26Z</dcterms:modified>
</cp:coreProperties>
</file>